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80" yWindow="1500" windowWidth="21400" windowHeight="13100" activeTab="0"/>
  </bookViews>
  <sheets>
    <sheet name="项目费用决算明细表" sheetId="1" r:id="rId1"/>
    <sheet name="预算与决算对比分析表" sheetId="2" r:id="rId2"/>
  </sheets>
  <definedNames/>
  <calcPr fullCalcOnLoad="1"/>
</workbook>
</file>

<file path=xl/sharedStrings.xml><?xml version="1.0" encoding="utf-8"?>
<sst xmlns="http://schemas.openxmlformats.org/spreadsheetml/2006/main" count="260" uniqueCount="232">
  <si>
    <t>填表说明：</t>
  </si>
  <si>
    <t>2.“决算金额”，是指在项目实施过程中，此经费项目下列支的总金额。</t>
  </si>
  <si>
    <t>3.实际开支占预算的比例= 决算/预算。</t>
  </si>
  <si>
    <t>4.如“决算金额”与项目实施进度不吻合，请在“差异原因说明”一栏阐述具体情况。</t>
  </si>
  <si>
    <t>项目期间：</t>
  </si>
  <si>
    <t>1.“费用分类”、“明细内容”的栏目内容，请对照《预算表》填写。</t>
  </si>
  <si>
    <t>项目4</t>
  </si>
  <si>
    <t>编制预算机构/单位名称：</t>
  </si>
  <si>
    <t>项目名称：</t>
  </si>
  <si>
    <t>分项目</t>
  </si>
  <si>
    <t>项目类别</t>
  </si>
  <si>
    <t>项目描述</t>
  </si>
  <si>
    <t>活动</t>
  </si>
  <si>
    <t>项目1</t>
  </si>
  <si>
    <t>项目2</t>
  </si>
  <si>
    <t>项目3</t>
  </si>
  <si>
    <t>暂不可预计费用</t>
  </si>
  <si>
    <t>税费</t>
  </si>
  <si>
    <t>真爱梦想管理费用</t>
  </si>
  <si>
    <t>服务支持及办公费用</t>
  </si>
  <si>
    <t>按照年度支出总额的5%计算</t>
  </si>
  <si>
    <t>总计</t>
  </si>
  <si>
    <t>总目标完成情况</t>
  </si>
  <si>
    <t>项目预算和决算对比表</t>
  </si>
  <si>
    <t>预算金额</t>
  </si>
  <si>
    <t>决算金额</t>
  </si>
  <si>
    <t>实际占预算的比例</t>
  </si>
  <si>
    <t>差异原因说明</t>
  </si>
  <si>
    <t>项目名称：</t>
  </si>
  <si>
    <t>类别</t>
  </si>
  <si>
    <t>单价</t>
  </si>
  <si>
    <t>数量</t>
  </si>
  <si>
    <t>A</t>
  </si>
  <si>
    <t>活动费用</t>
  </si>
  <si>
    <t>A.1</t>
  </si>
  <si>
    <t>A.1.1</t>
  </si>
  <si>
    <t>A.1.2</t>
  </si>
  <si>
    <t>A.1.3</t>
  </si>
  <si>
    <t>A.1.4</t>
  </si>
  <si>
    <t>A.1.5</t>
  </si>
  <si>
    <t>A.1.6</t>
  </si>
  <si>
    <t>A.2</t>
  </si>
  <si>
    <t>A.2.1</t>
  </si>
  <si>
    <t>A.2.2</t>
  </si>
  <si>
    <t>A.2.3</t>
  </si>
  <si>
    <t>小计</t>
  </si>
  <si>
    <t>B</t>
  </si>
  <si>
    <t>B.1.1</t>
  </si>
  <si>
    <t>C</t>
  </si>
  <si>
    <t>整体费用总计</t>
  </si>
  <si>
    <t>特殊情况下预算细目的编制依据和说明：</t>
  </si>
  <si>
    <t>填表人可以根据实际情况，调整表格方式，但请确保以上内容全面。</t>
  </si>
  <si>
    <t>关于管理费用，请严格按照《慈善组织开展慈善活动年度支出和管理费用标准》制定。</t>
  </si>
  <si>
    <t>决算内容</t>
  </si>
  <si>
    <t>费用摘要</t>
  </si>
  <si>
    <t>备注</t>
  </si>
  <si>
    <t>决算费用详细说明</t>
  </si>
  <si>
    <t>决算内容与需预算内容保持一致，如有差异请补充说明原因。</t>
  </si>
  <si>
    <t>请根据预算实际需要增减表格；</t>
  </si>
  <si>
    <t>预算与决算金额差异超过5%的项目，与填写情况差异备注说明；</t>
  </si>
  <si>
    <t>暂不可预计费用为活动总费用的10%计算，按实际发生为准，但不可超过预算金额。</t>
  </si>
  <si>
    <t>小计1</t>
  </si>
  <si>
    <t>小计2</t>
  </si>
  <si>
    <t>活动费用小计</t>
  </si>
  <si>
    <t>5.暂不可预计费用为活动总费用的10%计算，按实际发生为准，但不可超过预算金额。</t>
  </si>
  <si>
    <t>专项基金预决算明细表</t>
  </si>
  <si>
    <t>目标达成情况(（实现的成果/KPI）)</t>
  </si>
  <si>
    <t>真爱梦想-义乌合众融益专项公益基金</t>
  </si>
  <si>
    <t>项目3</t>
  </si>
  <si>
    <t>项目5</t>
  </si>
  <si>
    <t>项目6</t>
  </si>
  <si>
    <t>项目7</t>
  </si>
  <si>
    <t>项目支持</t>
  </si>
  <si>
    <t>管理费用</t>
  </si>
  <si>
    <t>公益大赛</t>
  </si>
  <si>
    <t>调整到2018年初</t>
  </si>
  <si>
    <t>调整到2018年1月</t>
  </si>
  <si>
    <t>调整到2018年1月</t>
  </si>
  <si>
    <t>第一笔拨款实际税额</t>
  </si>
  <si>
    <t>真爱梦想-义乌合众融益专项公益基金</t>
  </si>
  <si>
    <t>2017年2月-12月</t>
  </si>
  <si>
    <t>木棉花开课程</t>
  </si>
  <si>
    <t>木棉花开课程</t>
  </si>
  <si>
    <t>公益组织一对一跟进指导</t>
  </si>
  <si>
    <t>公益组织一对一跟进指导</t>
  </si>
  <si>
    <t>互助学习</t>
  </si>
  <si>
    <t>互助学习</t>
  </si>
  <si>
    <t>A.</t>
  </si>
  <si>
    <t>A.3.1</t>
  </si>
  <si>
    <t>A.3.2</t>
  </si>
  <si>
    <t>A.3.3</t>
  </si>
  <si>
    <t>A.3.4</t>
  </si>
  <si>
    <t>A.3.5</t>
  </si>
  <si>
    <t>A.3.6</t>
  </si>
  <si>
    <t>小计3</t>
  </si>
  <si>
    <t>企业社会责任论坛</t>
  </si>
  <si>
    <t>企业社会责任论坛</t>
  </si>
  <si>
    <t>项目4</t>
  </si>
  <si>
    <t>A.4</t>
  </si>
  <si>
    <t>A.4.1</t>
  </si>
  <si>
    <t>A.4.2</t>
  </si>
  <si>
    <t>A.4.3</t>
  </si>
  <si>
    <t>A.4.4</t>
  </si>
  <si>
    <t>A.4.5</t>
  </si>
  <si>
    <t>A.4.6</t>
  </si>
  <si>
    <t>小计4</t>
  </si>
  <si>
    <t>公益大赛</t>
  </si>
  <si>
    <t>项目5</t>
  </si>
  <si>
    <t>A.5</t>
  </si>
  <si>
    <t>A.5.1</t>
  </si>
  <si>
    <t>A.5.2</t>
  </si>
  <si>
    <t>A.5.3</t>
  </si>
  <si>
    <t>A.5.4</t>
  </si>
  <si>
    <t>A.5.5</t>
  </si>
  <si>
    <t>小计5</t>
  </si>
  <si>
    <t>项目6</t>
  </si>
  <si>
    <t>人员工资</t>
  </si>
  <si>
    <t>人员工资</t>
  </si>
  <si>
    <t>A.6</t>
  </si>
  <si>
    <t>A.6.1</t>
  </si>
  <si>
    <t>小计6</t>
  </si>
  <si>
    <t>项目7</t>
  </si>
  <si>
    <t>A.7</t>
  </si>
  <si>
    <t>99公益项目支持</t>
  </si>
  <si>
    <t>A.7.1</t>
  </si>
  <si>
    <t>A.7.2</t>
  </si>
  <si>
    <t>A.7.3</t>
  </si>
  <si>
    <t>A.7.4</t>
  </si>
  <si>
    <t>A.7.5</t>
  </si>
  <si>
    <t>小计7</t>
  </si>
  <si>
    <t>A.1.7</t>
  </si>
  <si>
    <t>A.1.8</t>
  </si>
  <si>
    <t>住宿费</t>
  </si>
  <si>
    <t>餐费</t>
  </si>
  <si>
    <t>讲师津贴</t>
  </si>
  <si>
    <t>讲师交通费用</t>
  </si>
  <si>
    <t>住宿费</t>
  </si>
  <si>
    <t>餐费</t>
  </si>
  <si>
    <t>茶点</t>
  </si>
  <si>
    <t>市内交通费</t>
  </si>
  <si>
    <t>资料编辑、印刷</t>
  </si>
  <si>
    <t>木棉第二期</t>
  </si>
  <si>
    <t>1700*2+400+300</t>
  </si>
  <si>
    <t>30人*2天</t>
  </si>
  <si>
    <t>15次</t>
  </si>
  <si>
    <t>15次*2人</t>
  </si>
  <si>
    <t>10份</t>
  </si>
  <si>
    <t>A.3.7</t>
  </si>
  <si>
    <t>A.3.8</t>
  </si>
  <si>
    <t>移动硬盘</t>
  </si>
  <si>
    <t>活动器材</t>
  </si>
  <si>
    <t>专家指导费</t>
  </si>
  <si>
    <t>茶点费</t>
  </si>
  <si>
    <t>嘉宾交通住宿费</t>
  </si>
  <si>
    <t>宣传品费用</t>
  </si>
  <si>
    <t>设备租赁费</t>
  </si>
  <si>
    <t>媒体邀约</t>
  </si>
  <si>
    <t>1期</t>
  </si>
  <si>
    <t>6个</t>
  </si>
  <si>
    <t>1*70%</t>
  </si>
  <si>
    <t>2*70%</t>
  </si>
  <si>
    <t>3*70%</t>
  </si>
  <si>
    <t>2000*2人+1000*1人</t>
  </si>
  <si>
    <t>赛会会务费用</t>
  </si>
  <si>
    <t>项目辅导费用</t>
  </si>
  <si>
    <t>金奖</t>
  </si>
  <si>
    <t>银奖</t>
  </si>
  <si>
    <t>优秀项目</t>
  </si>
  <si>
    <t>项目执行人员费用</t>
  </si>
  <si>
    <t>2017年99公益项目-义乌公益支持计划</t>
  </si>
  <si>
    <t>公益项目支持</t>
  </si>
  <si>
    <t>4家（根据公益组织99筹款额度）</t>
  </si>
  <si>
    <t>团队学习营</t>
  </si>
  <si>
    <t>8组*3天</t>
  </si>
  <si>
    <t>16人*3天</t>
  </si>
  <si>
    <t>工作人员交通费</t>
  </si>
  <si>
    <t>2人</t>
  </si>
  <si>
    <t>机构参访费用</t>
  </si>
  <si>
    <t>3家</t>
  </si>
  <si>
    <t>B.1.2</t>
  </si>
  <si>
    <t>B.1.3</t>
  </si>
  <si>
    <t>B.1.4</t>
  </si>
  <si>
    <t>B.1.5</t>
  </si>
  <si>
    <t>微信公众号认证</t>
  </si>
  <si>
    <t>实习生补贴</t>
  </si>
  <si>
    <t>活动备用金</t>
  </si>
  <si>
    <t>快递</t>
  </si>
  <si>
    <t>差旅费</t>
  </si>
  <si>
    <t>B.1.6</t>
  </si>
  <si>
    <t>第一期</t>
  </si>
  <si>
    <t>1台</t>
  </si>
  <si>
    <t>1个</t>
  </si>
  <si>
    <r>
      <t>1</t>
    </r>
    <r>
      <rPr>
        <sz val="10"/>
        <rFont val="宋体"/>
        <family val="0"/>
      </rPr>
      <t>套</t>
    </r>
  </si>
  <si>
    <t>10期</t>
  </si>
  <si>
    <t>10天*2人</t>
  </si>
  <si>
    <t>11个月</t>
  </si>
  <si>
    <t>资料费</t>
  </si>
  <si>
    <t>投影仪</t>
  </si>
  <si>
    <t>白板</t>
  </si>
  <si>
    <t>桌椅</t>
  </si>
  <si>
    <t>讲师费用</t>
  </si>
  <si>
    <t>协作者补贴</t>
  </si>
  <si>
    <t>3人</t>
  </si>
  <si>
    <t>1天</t>
  </si>
  <si>
    <t>1期</t>
  </si>
  <si>
    <t>7人</t>
  </si>
  <si>
    <t>12小时</t>
  </si>
  <si>
    <t>深圳，上海，瑞安</t>
  </si>
  <si>
    <t>4人*3天</t>
  </si>
  <si>
    <t>2天</t>
  </si>
  <si>
    <t>30份</t>
  </si>
  <si>
    <t>增加720元学员课堂奖励</t>
  </si>
  <si>
    <t>邀请周边城市公益伙伴交通费用</t>
  </si>
  <si>
    <t>银行客户提供折扣</t>
  </si>
  <si>
    <t>部分学员没有参与午餐</t>
  </si>
  <si>
    <t>银行提供部分物品支持</t>
  </si>
  <si>
    <t>银行提供部分差旅费和物品支持</t>
  </si>
  <si>
    <t>联合办公场地节省资料费用和部分行程支出</t>
  </si>
  <si>
    <t>银行提供大部分印刷支持</t>
  </si>
  <si>
    <t>实际支出</t>
  </si>
  <si>
    <t>实际采购支出</t>
  </si>
  <si>
    <t>三期嘉宾和协作者义务开展</t>
  </si>
  <si>
    <t>三期与合作伙伴共同开展节省支出</t>
  </si>
  <si>
    <r>
      <t>部分费用结算在2</t>
    </r>
    <r>
      <rPr>
        <sz val="11"/>
        <rFont val="宋体"/>
        <family val="0"/>
      </rPr>
      <t>018年</t>
    </r>
  </si>
  <si>
    <t>银行提供部分讲师差旅费和物品支持</t>
  </si>
  <si>
    <t>联合办公场地节省器材支出</t>
  </si>
  <si>
    <t>联合办公场地节省资料费用和部分行程支出</t>
  </si>
  <si>
    <t>合作伙伴支持部分设施,合作开展3期，节省成本</t>
  </si>
  <si>
    <t>白板预算没有考虑质量需求</t>
  </si>
  <si>
    <t>合作伙伴提供投影设备,实际购买幕布</t>
  </si>
  <si>
    <t>合作伙伴提供部分设施支持，增加购买打印机和移动音响</t>
  </si>
  <si>
    <t>试用期4000</t>
  </si>
</sst>
</file>

<file path=xl/styles.xml><?xml version="1.0" encoding="utf-8"?>
<styleSheet xmlns="http://schemas.openxmlformats.org/spreadsheetml/2006/main">
  <numFmts count="29">
    <numFmt numFmtId="5" formatCode="&quot;¥&quot;#,##0_);\(&quot;¥&quot;#,##0\)"/>
    <numFmt numFmtId="6" formatCode="&quot;¥&quot;#,##0_);[Red]\(&quot;¥&quot;#,##0\)"/>
    <numFmt numFmtId="7" formatCode="&quot;¥&quot;#,##0.00_);\(&quot;¥&quot;#,##0.00\)"/>
    <numFmt numFmtId="8" formatCode="&quot;¥&quot;#,##0.00_);[Red]\(&quot;¥&quot;#,##0.00\)"/>
    <numFmt numFmtId="42" formatCode="_(&quot;¥&quot;* #,##0_);_(&quot;¥&quot;* \(#,##0\);_(&quot;¥&quot;* &quot;-&quot;_);_(@_)"/>
    <numFmt numFmtId="41" formatCode="_(* #,##0_);_(* \(#,##0\);_(* &quot;-&quot;_);_(@_)"/>
    <numFmt numFmtId="44" formatCode="_(&quot;¥&quot;* #,##0.00_);_(&quot;¥&quot;* \(#,##0.00\);_(&quot;¥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%"/>
    <numFmt numFmtId="189" formatCode="0.000%"/>
    <numFmt numFmtId="190" formatCode="#,##0.00_ "/>
    <numFmt numFmtId="191" formatCode="0.00_);[Red]\(0.00\)"/>
    <numFmt numFmtId="192" formatCode="&quot;¥&quot;\ #,##0.00_);[Red]\(&quot;¥&quot;\ #,##0.00\)"/>
  </numFmts>
  <fonts count="55">
    <font>
      <sz val="12"/>
      <name val="宋体"/>
      <family val="0"/>
    </font>
    <font>
      <sz val="9"/>
      <name val="宋体"/>
      <family val="0"/>
    </font>
    <font>
      <sz val="10"/>
      <name val="Arial"/>
      <family val="0"/>
    </font>
    <font>
      <sz val="8"/>
      <name val="MetaNormalLF-Roman"/>
      <family val="0"/>
    </font>
    <font>
      <sz val="11"/>
      <name val="宋体"/>
      <family val="0"/>
    </font>
    <font>
      <b/>
      <sz val="11"/>
      <name val="Arial"/>
      <family val="0"/>
    </font>
    <font>
      <sz val="11"/>
      <name val="Arial"/>
      <family val="0"/>
    </font>
    <font>
      <b/>
      <sz val="11"/>
      <name val="楷体_GB2312"/>
      <family val="0"/>
    </font>
    <font>
      <b/>
      <sz val="11"/>
      <name val="宋体"/>
      <family val="0"/>
    </font>
    <font>
      <sz val="11"/>
      <name val="楷体_GB2312"/>
      <family val="0"/>
    </font>
    <font>
      <b/>
      <sz val="11"/>
      <name val="黑体"/>
      <family val="0"/>
    </font>
    <font>
      <b/>
      <sz val="10"/>
      <name val="楷体_GB2312"/>
      <family val="0"/>
    </font>
    <font>
      <sz val="10"/>
      <name val="宋体"/>
      <family val="0"/>
    </font>
    <font>
      <b/>
      <sz val="18"/>
      <color indexed="62"/>
      <name val="DengXian Light"/>
      <family val="0"/>
    </font>
    <font>
      <b/>
      <sz val="15"/>
      <color indexed="62"/>
      <name val="DengXian"/>
      <family val="0"/>
    </font>
    <font>
      <b/>
      <sz val="13"/>
      <color indexed="62"/>
      <name val="DengXian"/>
      <family val="0"/>
    </font>
    <font>
      <b/>
      <sz val="11"/>
      <color indexed="62"/>
      <name val="DengXian"/>
      <family val="0"/>
    </font>
    <font>
      <sz val="11"/>
      <color indexed="14"/>
      <name val="DengXian"/>
      <family val="0"/>
    </font>
    <font>
      <b/>
      <sz val="11"/>
      <color indexed="10"/>
      <name val="Arial"/>
      <family val="0"/>
    </font>
    <font>
      <b/>
      <sz val="11"/>
      <color indexed="8"/>
      <name val="楷体_GB2312"/>
      <family val="0"/>
    </font>
    <font>
      <b/>
      <sz val="12"/>
      <color indexed="8"/>
      <name val="宋体"/>
      <family val="0"/>
    </font>
    <font>
      <b/>
      <sz val="11"/>
      <color indexed="10"/>
      <name val="楷体_GB2312"/>
      <family val="0"/>
    </font>
    <font>
      <b/>
      <sz val="10"/>
      <name val="Arial"/>
      <family val="0"/>
    </font>
    <font>
      <sz val="10"/>
      <name val="楷体_GB2312"/>
      <family val="0"/>
    </font>
    <font>
      <sz val="11"/>
      <color indexed="8"/>
      <name val="宋体"/>
      <family val="0"/>
    </font>
    <font>
      <sz val="11"/>
      <color indexed="8"/>
      <name val="DengXian"/>
      <family val="0"/>
    </font>
    <font>
      <sz val="11"/>
      <color indexed="9"/>
      <name val="DengXian"/>
      <family val="0"/>
    </font>
    <font>
      <sz val="12"/>
      <color indexed="8"/>
      <name val="DengXian"/>
      <family val="0"/>
    </font>
    <font>
      <u val="single"/>
      <sz val="12"/>
      <color indexed="12"/>
      <name val="宋体"/>
      <family val="0"/>
    </font>
    <font>
      <sz val="11"/>
      <color indexed="17"/>
      <name val="DengXian"/>
      <family val="0"/>
    </font>
    <font>
      <b/>
      <sz val="11"/>
      <color indexed="8"/>
      <name val="DengXian"/>
      <family val="0"/>
    </font>
    <font>
      <b/>
      <sz val="11"/>
      <color indexed="52"/>
      <name val="DengXian"/>
      <family val="0"/>
    </font>
    <font>
      <b/>
      <sz val="11"/>
      <color indexed="9"/>
      <name val="DengXian"/>
      <family val="0"/>
    </font>
    <font>
      <i/>
      <sz val="11"/>
      <color indexed="23"/>
      <name val="DengXian"/>
      <family val="0"/>
    </font>
    <font>
      <sz val="11"/>
      <color indexed="10"/>
      <name val="DengXian"/>
      <family val="0"/>
    </font>
    <font>
      <sz val="11"/>
      <color indexed="52"/>
      <name val="DengXian"/>
      <family val="0"/>
    </font>
    <font>
      <sz val="11"/>
      <color indexed="60"/>
      <name val="DengXian"/>
      <family val="0"/>
    </font>
    <font>
      <b/>
      <sz val="11"/>
      <color indexed="63"/>
      <name val="DengXian"/>
      <family val="0"/>
    </font>
    <font>
      <sz val="11"/>
      <color indexed="62"/>
      <name val="DengXian"/>
      <family val="0"/>
    </font>
    <font>
      <u val="single"/>
      <sz val="12"/>
      <color indexed="20"/>
      <name val="宋体"/>
      <family val="0"/>
    </font>
    <font>
      <sz val="11"/>
      <color theme="1"/>
      <name val="DengXian"/>
      <family val="0"/>
    </font>
    <font>
      <sz val="11"/>
      <color theme="0"/>
      <name val="DengXian"/>
      <family val="0"/>
    </font>
    <font>
      <sz val="12"/>
      <color theme="1"/>
      <name val="DengXian"/>
      <family val="0"/>
    </font>
    <font>
      <u val="single"/>
      <sz val="12"/>
      <color theme="10"/>
      <name val="宋体"/>
      <family val="0"/>
    </font>
    <font>
      <sz val="11"/>
      <color rgb="FF006100"/>
      <name val="DengXian"/>
      <family val="0"/>
    </font>
    <font>
      <b/>
      <sz val="11"/>
      <color theme="1"/>
      <name val="DengXian"/>
      <family val="0"/>
    </font>
    <font>
      <b/>
      <sz val="11"/>
      <color rgb="FFFA7D00"/>
      <name val="DengXian"/>
      <family val="0"/>
    </font>
    <font>
      <b/>
      <sz val="11"/>
      <color theme="0"/>
      <name val="DengXian"/>
      <family val="0"/>
    </font>
    <font>
      <i/>
      <sz val="11"/>
      <color rgb="FF7F7F7F"/>
      <name val="DengXian"/>
      <family val="0"/>
    </font>
    <font>
      <sz val="11"/>
      <color rgb="FFFF0000"/>
      <name val="DengXian"/>
      <family val="0"/>
    </font>
    <font>
      <sz val="11"/>
      <color rgb="FFFA7D00"/>
      <name val="DengXian"/>
      <family val="0"/>
    </font>
    <font>
      <sz val="11"/>
      <color rgb="FF9C6500"/>
      <name val="DengXian"/>
      <family val="0"/>
    </font>
    <font>
      <b/>
      <sz val="11"/>
      <color rgb="FF3F3F3F"/>
      <name val="DengXian"/>
      <family val="0"/>
    </font>
    <font>
      <sz val="11"/>
      <color rgb="FF3F3F76"/>
      <name val="DengXian"/>
      <family val="0"/>
    </font>
    <font>
      <u val="single"/>
      <sz val="12"/>
      <color theme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2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4" borderId="0" applyNumberFormat="0" applyBorder="0" applyAlignment="0" applyProtection="0"/>
    <xf numFmtId="0" fontId="41" fillId="7" borderId="0" applyNumberFormat="0" applyBorder="0" applyAlignment="0" applyProtection="0"/>
    <xf numFmtId="0" fontId="41" fillId="11" borderId="0" applyNumberFormat="0" applyBorder="0" applyAlignment="0" applyProtection="0"/>
    <xf numFmtId="0" fontId="41" fillId="3" borderId="0" applyNumberFormat="0" applyBorder="0" applyAlignment="0" applyProtection="0"/>
    <xf numFmtId="37" fontId="2" fillId="0" borderId="0" applyFont="0" applyFill="0" applyBorder="0" applyAlignment="0" applyProtection="0"/>
    <xf numFmtId="3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42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42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43" fillId="0" borderId="0" applyNumberFormat="0" applyFill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41" fillId="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6" fillId="2" borderId="5" applyNumberFormat="0" applyAlignment="0" applyProtection="0"/>
    <xf numFmtId="0" fontId="47" fillId="18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1" fillId="19" borderId="0" applyNumberFormat="0" applyBorder="0" applyAlignment="0" applyProtection="0"/>
    <xf numFmtId="0" fontId="52" fillId="2" borderId="8" applyNumberFormat="0" applyAlignment="0" applyProtection="0"/>
    <xf numFmtId="0" fontId="53" fillId="20" borderId="5" applyNumberFormat="0" applyAlignment="0" applyProtection="0"/>
    <xf numFmtId="0" fontId="54" fillId="0" borderId="0" applyNumberFormat="0" applyFill="0" applyBorder="0" applyAlignment="0" applyProtection="0"/>
    <xf numFmtId="0" fontId="0" fillId="21" borderId="9" applyNumberFormat="0" applyFont="0" applyAlignment="0" applyProtection="0"/>
  </cellStyleXfs>
  <cellXfs count="240">
    <xf numFmtId="0" fontId="0" fillId="0" borderId="0" xfId="0" applyAlignment="1">
      <alignment/>
    </xf>
    <xf numFmtId="0" fontId="10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183" fontId="6" fillId="0" borderId="0" xfId="103" applyFont="1" applyAlignment="1" applyProtection="1">
      <alignment vertical="center"/>
      <protection locked="0"/>
    </xf>
    <xf numFmtId="190" fontId="7" fillId="0" borderId="10" xfId="0" applyNumberFormat="1" applyFont="1" applyFill="1" applyBorder="1" applyAlignment="1" applyProtection="1">
      <alignment horizontal="left" vertical="center"/>
      <protection locked="0"/>
    </xf>
    <xf numFmtId="190" fontId="7" fillId="0" borderId="11" xfId="0" applyNumberFormat="1" applyFont="1" applyFill="1" applyBorder="1" applyAlignment="1" applyProtection="1">
      <alignment horizontal="left" vertical="center"/>
      <protection locked="0"/>
    </xf>
    <xf numFmtId="190" fontId="7" fillId="0" borderId="12" xfId="0" applyNumberFormat="1" applyFont="1" applyFill="1" applyBorder="1" applyAlignment="1" applyProtection="1">
      <alignment/>
      <protection locked="0"/>
    </xf>
    <xf numFmtId="190" fontId="7" fillId="0" borderId="13" xfId="0" applyNumberFormat="1" applyFont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/>
      <protection locked="0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190" fontId="7" fillId="0" borderId="0" xfId="0" applyNumberFormat="1" applyFont="1" applyFill="1" applyAlignment="1" applyProtection="1">
      <alignment/>
      <protection locked="0"/>
    </xf>
    <xf numFmtId="190" fontId="7" fillId="0" borderId="0" xfId="0" applyNumberFormat="1" applyFont="1" applyAlignment="1" applyProtection="1">
      <alignment/>
      <protection locked="0"/>
    </xf>
    <xf numFmtId="190" fontId="10" fillId="22" borderId="14" xfId="0" applyNumberFormat="1" applyFont="1" applyFill="1" applyBorder="1" applyAlignment="1" applyProtection="1">
      <alignment horizontal="center" vertical="center"/>
      <protection locked="0"/>
    </xf>
    <xf numFmtId="190" fontId="7" fillId="0" borderId="14" xfId="0" applyNumberFormat="1" applyFont="1" applyFill="1" applyBorder="1" applyAlignment="1" applyProtection="1">
      <alignment horizontal="left" vertical="center" shrinkToFit="1"/>
      <protection locked="0"/>
    </xf>
    <xf numFmtId="190" fontId="6" fillId="0" borderId="15" xfId="0" applyNumberFormat="1" applyFont="1" applyBorder="1" applyAlignment="1" applyProtection="1">
      <alignment vertical="center"/>
      <protection locked="0"/>
    </xf>
    <xf numFmtId="190" fontId="9" fillId="0" borderId="14" xfId="0" applyNumberFormat="1" applyFont="1" applyFill="1" applyBorder="1" applyAlignment="1" applyProtection="1">
      <alignment horizontal="left" vertical="center" shrinkToFit="1"/>
      <protection locked="0"/>
    </xf>
    <xf numFmtId="190" fontId="9" fillId="0" borderId="14" xfId="0" applyNumberFormat="1" applyFont="1" applyBorder="1" applyAlignment="1" applyProtection="1">
      <alignment vertical="center" shrinkToFit="1"/>
      <protection locked="0"/>
    </xf>
    <xf numFmtId="190" fontId="9" fillId="0" borderId="14" xfId="0" applyNumberFormat="1" applyFont="1" applyBorder="1" applyAlignment="1" applyProtection="1">
      <alignment vertical="center" wrapText="1" shrinkToFit="1"/>
      <protection locked="0"/>
    </xf>
    <xf numFmtId="190" fontId="9" fillId="0" borderId="14" xfId="0" applyNumberFormat="1" applyFont="1" applyFill="1" applyBorder="1" applyAlignment="1" applyProtection="1">
      <alignment vertical="center" wrapText="1" shrinkToFit="1"/>
      <protection locked="0"/>
    </xf>
    <xf numFmtId="190" fontId="4" fillId="0" borderId="0" xfId="0" applyNumberFormat="1" applyFont="1" applyBorder="1" applyAlignment="1" applyProtection="1">
      <alignment horizontal="left"/>
      <protection locked="0"/>
    </xf>
    <xf numFmtId="190" fontId="6" fillId="0" borderId="0" xfId="0" applyNumberFormat="1" applyFont="1" applyAlignment="1" applyProtection="1">
      <alignment/>
      <protection locked="0"/>
    </xf>
    <xf numFmtId="0" fontId="8" fillId="22" borderId="0" xfId="0" applyFont="1" applyFill="1" applyBorder="1" applyAlignment="1" applyProtection="1">
      <alignment horizontal="center" vertical="center"/>
      <protection locked="0"/>
    </xf>
    <xf numFmtId="190" fontId="7" fillId="0" borderId="0" xfId="0" applyNumberFormat="1" applyFont="1" applyFill="1" applyBorder="1" applyAlignment="1" applyProtection="1">
      <alignment horizontal="center" vertical="center"/>
      <protection locked="0"/>
    </xf>
    <xf numFmtId="190" fontId="7" fillId="0" borderId="0" xfId="0" applyNumberFormat="1" applyFont="1" applyBorder="1" applyAlignment="1" applyProtection="1">
      <alignment horizontal="center"/>
      <protection locked="0"/>
    </xf>
    <xf numFmtId="190" fontId="7" fillId="0" borderId="16" xfId="0" applyNumberFormat="1" applyFont="1" applyFill="1" applyBorder="1" applyAlignment="1" applyProtection="1">
      <alignment horizontal="left" vertical="center" shrinkToFit="1"/>
      <protection locked="0"/>
    </xf>
    <xf numFmtId="190" fontId="5" fillId="0" borderId="16" xfId="0" applyNumberFormat="1" applyFont="1" applyBorder="1" applyAlignment="1" applyProtection="1">
      <alignment vertical="center" shrinkToFit="1"/>
      <protection locked="0"/>
    </xf>
    <xf numFmtId="190" fontId="7" fillId="0" borderId="17" xfId="0" applyNumberFormat="1" applyFont="1" applyFill="1" applyBorder="1" applyAlignment="1" applyProtection="1">
      <alignment horizontal="left" vertical="center" shrinkToFit="1"/>
      <protection locked="0"/>
    </xf>
    <xf numFmtId="190" fontId="5" fillId="0" borderId="17" xfId="0" applyNumberFormat="1" applyFont="1" applyBorder="1" applyAlignment="1" applyProtection="1">
      <alignment vertical="center" shrinkToFit="1"/>
      <protection locked="0"/>
    </xf>
    <xf numFmtId="190" fontId="5" fillId="3" borderId="18" xfId="0" applyNumberFormat="1" applyFont="1" applyFill="1" applyBorder="1" applyAlignment="1" applyProtection="1">
      <alignment/>
      <protection locked="0"/>
    </xf>
    <xf numFmtId="190" fontId="18" fillId="3" borderId="18" xfId="0" applyNumberFormat="1" applyFont="1" applyFill="1" applyBorder="1" applyAlignment="1" applyProtection="1">
      <alignment/>
      <protection locked="0"/>
    </xf>
    <xf numFmtId="190" fontId="5" fillId="3" borderId="19" xfId="0" applyNumberFormat="1" applyFont="1" applyFill="1" applyBorder="1" applyAlignment="1" applyProtection="1">
      <alignment/>
      <protection locked="0"/>
    </xf>
    <xf numFmtId="190" fontId="5" fillId="3" borderId="20" xfId="0" applyNumberFormat="1" applyFont="1" applyFill="1" applyBorder="1" applyAlignment="1" applyProtection="1">
      <alignment/>
      <protection locked="0"/>
    </xf>
    <xf numFmtId="190" fontId="6" fillId="23" borderId="21" xfId="0" applyNumberFormat="1" applyFont="1" applyFill="1" applyBorder="1" applyAlignment="1" applyProtection="1">
      <alignment vertical="center"/>
      <protection locked="0"/>
    </xf>
    <xf numFmtId="190" fontId="7" fillId="23" borderId="22" xfId="0" applyNumberFormat="1" applyFont="1" applyFill="1" applyBorder="1" applyAlignment="1" applyProtection="1">
      <alignment wrapText="1"/>
      <protection locked="0"/>
    </xf>
    <xf numFmtId="190" fontId="9" fillId="23" borderId="22" xfId="0" applyNumberFormat="1" applyFont="1" applyFill="1" applyBorder="1" applyAlignment="1" applyProtection="1">
      <alignment wrapText="1"/>
      <protection locked="0"/>
    </xf>
    <xf numFmtId="190" fontId="5" fillId="23" borderId="23" xfId="0" applyNumberFormat="1" applyFont="1" applyFill="1" applyBorder="1" applyAlignment="1" applyProtection="1">
      <alignment vertical="center" shrinkToFit="1"/>
      <protection locked="0"/>
    </xf>
    <xf numFmtId="190" fontId="5" fillId="23" borderId="24" xfId="0" applyNumberFormat="1" applyFont="1" applyFill="1" applyBorder="1" applyAlignment="1" applyProtection="1">
      <alignment vertical="center" shrinkToFit="1"/>
      <protection locked="0"/>
    </xf>
    <xf numFmtId="190" fontId="5" fillId="0" borderId="25" xfId="0" applyNumberFormat="1" applyFont="1" applyFill="1" applyBorder="1" applyAlignment="1" applyProtection="1">
      <alignment vertical="center"/>
      <protection locked="0"/>
    </xf>
    <xf numFmtId="190" fontId="7" fillId="0" borderId="19" xfId="0" applyNumberFormat="1" applyFont="1" applyFill="1" applyBorder="1" applyAlignment="1" applyProtection="1">
      <alignment horizontal="left" vertical="center" wrapText="1" shrinkToFit="1"/>
      <protection locked="0"/>
    </xf>
    <xf numFmtId="190" fontId="7" fillId="0" borderId="18" xfId="0" applyNumberFormat="1" applyFont="1" applyFill="1" applyBorder="1" applyAlignment="1" applyProtection="1">
      <alignment horizontal="left" vertical="center" wrapText="1" shrinkToFit="1"/>
      <protection locked="0"/>
    </xf>
    <xf numFmtId="190" fontId="9" fillId="0" borderId="18" xfId="0" applyNumberFormat="1" applyFont="1" applyFill="1" applyBorder="1" applyAlignment="1" applyProtection="1">
      <alignment horizontal="left" vertical="center" wrapText="1" shrinkToFit="1"/>
      <protection locked="0"/>
    </xf>
    <xf numFmtId="190" fontId="9" fillId="0" borderId="20" xfId="0" applyNumberFormat="1" applyFont="1" applyFill="1" applyBorder="1" applyAlignment="1" applyProtection="1">
      <alignment horizontal="left" vertical="center" wrapText="1" shrinkToFit="1"/>
      <protection locked="0"/>
    </xf>
    <xf numFmtId="190" fontId="5" fillId="0" borderId="26" xfId="0" applyNumberFormat="1" applyFont="1" applyFill="1" applyBorder="1" applyAlignment="1" applyProtection="1">
      <alignment vertical="center"/>
      <protection locked="0"/>
    </xf>
    <xf numFmtId="190" fontId="6" fillId="0" borderId="27" xfId="0" applyNumberFormat="1" applyFont="1" applyBorder="1" applyAlignment="1" applyProtection="1">
      <alignment vertical="center"/>
      <protection locked="0"/>
    </xf>
    <xf numFmtId="190" fontId="7" fillId="0" borderId="28" xfId="0" applyNumberFormat="1" applyFont="1" applyFill="1" applyBorder="1" applyAlignment="1" applyProtection="1">
      <alignment horizontal="left" vertical="center" shrinkToFit="1"/>
      <protection locked="0"/>
    </xf>
    <xf numFmtId="190" fontId="6" fillId="24" borderId="29" xfId="0" applyNumberFormat="1" applyFont="1" applyFill="1" applyBorder="1" applyAlignment="1" applyProtection="1">
      <alignment vertical="center"/>
      <protection locked="0"/>
    </xf>
    <xf numFmtId="190" fontId="7" fillId="24" borderId="30" xfId="0" applyNumberFormat="1" applyFont="1" applyFill="1" applyBorder="1" applyAlignment="1" applyProtection="1">
      <alignment horizontal="left" vertical="center" shrinkToFit="1"/>
      <protection locked="0"/>
    </xf>
    <xf numFmtId="190" fontId="7" fillId="24" borderId="31" xfId="0" applyNumberFormat="1" applyFont="1" applyFill="1" applyBorder="1" applyAlignment="1" applyProtection="1">
      <alignment horizontal="left" vertical="center" shrinkToFit="1"/>
      <protection locked="0"/>
    </xf>
    <xf numFmtId="190" fontId="7" fillId="24" borderId="32" xfId="0" applyNumberFormat="1" applyFont="1" applyFill="1" applyBorder="1" applyAlignment="1" applyProtection="1">
      <alignment horizontal="left" vertical="center" shrinkToFit="1"/>
      <protection locked="0"/>
    </xf>
    <xf numFmtId="0" fontId="0" fillId="24" borderId="29" xfId="0" applyFill="1" applyBorder="1" applyAlignment="1">
      <alignment/>
    </xf>
    <xf numFmtId="190" fontId="9" fillId="24" borderId="30" xfId="0" applyNumberFormat="1" applyFont="1" applyFill="1" applyBorder="1" applyAlignment="1" applyProtection="1">
      <alignment vertical="center" shrinkToFit="1"/>
      <protection locked="0"/>
    </xf>
    <xf numFmtId="190" fontId="9" fillId="24" borderId="30" xfId="0" applyNumberFormat="1" applyFont="1" applyFill="1" applyBorder="1" applyAlignment="1" applyProtection="1">
      <alignment vertical="center" wrapText="1" shrinkToFit="1"/>
      <protection locked="0"/>
    </xf>
    <xf numFmtId="190" fontId="5" fillId="24" borderId="31" xfId="0" applyNumberFormat="1" applyFont="1" applyFill="1" applyBorder="1" applyAlignment="1" applyProtection="1">
      <alignment vertical="center" shrinkToFit="1"/>
      <protection locked="0"/>
    </xf>
    <xf numFmtId="190" fontId="5" fillId="24" borderId="32" xfId="0" applyNumberFormat="1" applyFont="1" applyFill="1" applyBorder="1" applyAlignment="1" applyProtection="1">
      <alignment vertical="center" shrinkToFit="1"/>
      <protection locked="0"/>
    </xf>
    <xf numFmtId="190" fontId="19" fillId="24" borderId="30" xfId="0" applyNumberFormat="1" applyFont="1" applyFill="1" applyBorder="1" applyAlignment="1" applyProtection="1">
      <alignment vertical="center" shrinkToFit="1"/>
      <protection locked="0"/>
    </xf>
    <xf numFmtId="0" fontId="20" fillId="24" borderId="33" xfId="0" applyFont="1" applyFill="1" applyBorder="1" applyAlignment="1">
      <alignment/>
    </xf>
    <xf numFmtId="190" fontId="5" fillId="24" borderId="30" xfId="0" applyNumberFormat="1" applyFont="1" applyFill="1" applyBorder="1" applyAlignment="1" applyProtection="1">
      <alignment horizontal="left" vertical="center" shrinkToFit="1"/>
      <protection locked="0"/>
    </xf>
    <xf numFmtId="190" fontId="21" fillId="23" borderId="22" xfId="0" applyNumberFormat="1" applyFont="1" applyFill="1" applyBorder="1" applyAlignment="1" applyProtection="1">
      <alignment/>
      <protection locked="0"/>
    </xf>
    <xf numFmtId="190" fontId="7" fillId="23" borderId="22" xfId="0" applyNumberFormat="1" applyFont="1" applyFill="1" applyBorder="1" applyAlignment="1" applyProtection="1">
      <alignment/>
      <protection locked="0"/>
    </xf>
    <xf numFmtId="190" fontId="5" fillId="23" borderId="22" xfId="0" applyNumberFormat="1" applyFont="1" applyFill="1" applyBorder="1" applyAlignment="1" applyProtection="1">
      <alignment horizontal="left" vertical="center" shrinkToFit="1"/>
      <protection locked="0"/>
    </xf>
    <xf numFmtId="190" fontId="5" fillId="0" borderId="27" xfId="0" applyNumberFormat="1" applyFont="1" applyFill="1" applyBorder="1" applyAlignment="1" applyProtection="1">
      <alignment vertical="center"/>
      <protection locked="0"/>
    </xf>
    <xf numFmtId="190" fontId="7" fillId="0" borderId="28" xfId="0" applyNumberFormat="1" applyFont="1" applyFill="1" applyBorder="1" applyAlignment="1" applyProtection="1">
      <alignment vertical="center" shrinkToFit="1"/>
      <protection locked="0"/>
    </xf>
    <xf numFmtId="190" fontId="6" fillId="23" borderId="29" xfId="0" applyNumberFormat="1" applyFont="1" applyFill="1" applyBorder="1" applyAlignment="1" applyProtection="1">
      <alignment vertical="center"/>
      <protection locked="0"/>
    </xf>
    <xf numFmtId="190" fontId="21" fillId="23" borderId="30" xfId="0" applyNumberFormat="1" applyFont="1" applyFill="1" applyBorder="1" applyAlignment="1" applyProtection="1">
      <alignment wrapText="1"/>
      <protection locked="0"/>
    </xf>
    <xf numFmtId="190" fontId="9" fillId="23" borderId="30" xfId="0" applyNumberFormat="1" applyFont="1" applyFill="1" applyBorder="1" applyAlignment="1" applyProtection="1">
      <alignment wrapText="1"/>
      <protection locked="0"/>
    </xf>
    <xf numFmtId="190" fontId="7" fillId="23" borderId="30" xfId="0" applyNumberFormat="1" applyFont="1" applyFill="1" applyBorder="1" applyAlignment="1" applyProtection="1">
      <alignment wrapText="1"/>
      <protection locked="0"/>
    </xf>
    <xf numFmtId="190" fontId="5" fillId="23" borderId="31" xfId="0" applyNumberFormat="1" applyFont="1" applyFill="1" applyBorder="1" applyAlignment="1" applyProtection="1">
      <alignment vertical="center" shrinkToFit="1"/>
      <protection locked="0"/>
    </xf>
    <xf numFmtId="190" fontId="5" fillId="23" borderId="32" xfId="0" applyNumberFormat="1" applyFont="1" applyFill="1" applyBorder="1" applyAlignment="1" applyProtection="1">
      <alignment vertical="center" shrinkToFit="1"/>
      <protection locked="0"/>
    </xf>
    <xf numFmtId="190" fontId="5" fillId="23" borderId="30" xfId="0" applyNumberFormat="1" applyFont="1" applyFill="1" applyBorder="1" applyAlignment="1" applyProtection="1">
      <alignment horizontal="left" vertical="center" shrinkToFit="1"/>
      <protection locked="0"/>
    </xf>
    <xf numFmtId="190" fontId="11" fillId="23" borderId="30" xfId="0" applyNumberFormat="1" applyFont="1" applyFill="1" applyBorder="1" applyAlignment="1" applyProtection="1">
      <alignment wrapText="1"/>
      <protection locked="0"/>
    </xf>
    <xf numFmtId="190" fontId="18" fillId="3" borderId="18" xfId="0" applyNumberFormat="1" applyFont="1" applyFill="1" applyBorder="1" applyAlignment="1" applyProtection="1">
      <alignment horizontal="left"/>
      <protection locked="0"/>
    </xf>
    <xf numFmtId="190" fontId="21" fillId="2" borderId="34" xfId="0" applyNumberFormat="1" applyFont="1" applyFill="1" applyBorder="1" applyAlignment="1" applyProtection="1">
      <alignment horizontal="center" vertical="center"/>
      <protection locked="0"/>
    </xf>
    <xf numFmtId="190" fontId="21" fillId="2" borderId="35" xfId="0" applyNumberFormat="1" applyFont="1" applyFill="1" applyBorder="1" applyAlignment="1" applyProtection="1">
      <alignment horizontal="center" vertical="center"/>
      <protection locked="0"/>
    </xf>
    <xf numFmtId="190" fontId="5" fillId="2" borderId="35" xfId="0" applyNumberFormat="1" applyFont="1" applyFill="1" applyBorder="1" applyAlignment="1" applyProtection="1">
      <alignment/>
      <protection locked="0"/>
    </xf>
    <xf numFmtId="190" fontId="18" fillId="2" borderId="35" xfId="0" applyNumberFormat="1" applyFont="1" applyFill="1" applyBorder="1" applyAlignment="1" applyProtection="1">
      <alignment/>
      <protection locked="0"/>
    </xf>
    <xf numFmtId="190" fontId="18" fillId="2" borderId="35" xfId="0" applyNumberFormat="1" applyFont="1" applyFill="1" applyBorder="1" applyAlignment="1" applyProtection="1">
      <alignment horizontal="left"/>
      <protection locked="0"/>
    </xf>
    <xf numFmtId="190" fontId="5" fillId="2" borderId="0" xfId="0" applyNumberFormat="1" applyFont="1" applyFill="1" applyBorder="1" applyAlignment="1" applyProtection="1">
      <alignment/>
      <protection locked="0"/>
    </xf>
    <xf numFmtId="190" fontId="12" fillId="0" borderId="36" xfId="0" applyNumberFormat="1" applyFont="1" applyBorder="1" applyAlignment="1" applyProtection="1">
      <alignment/>
      <protection locked="0"/>
    </xf>
    <xf numFmtId="190" fontId="2" fillId="0" borderId="0" xfId="0" applyNumberFormat="1" applyFont="1" applyBorder="1" applyAlignment="1" applyProtection="1">
      <alignment/>
      <protection locked="0"/>
    </xf>
    <xf numFmtId="190" fontId="2" fillId="0" borderId="37" xfId="0" applyNumberFormat="1" applyFont="1" applyBorder="1" applyAlignment="1" applyProtection="1">
      <alignment/>
      <protection locked="0"/>
    </xf>
    <xf numFmtId="0" fontId="12" fillId="0" borderId="12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38" xfId="0" applyFont="1" applyBorder="1" applyAlignment="1">
      <alignment/>
    </xf>
    <xf numFmtId="0" fontId="8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12" fillId="0" borderId="36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4" fillId="0" borderId="40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 applyProtection="1">
      <alignment vertical="center" wrapText="1"/>
      <protection locked="0"/>
    </xf>
    <xf numFmtId="0" fontId="4" fillId="0" borderId="41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vertical="center" wrapText="1"/>
      <protection locked="0"/>
    </xf>
    <xf numFmtId="0" fontId="4" fillId="0" borderId="14" xfId="0" applyFont="1" applyBorder="1" applyAlignment="1" applyProtection="1">
      <alignment vertical="center" wrapText="1"/>
      <protection locked="0"/>
    </xf>
    <xf numFmtId="190" fontId="4" fillId="0" borderId="28" xfId="103" applyNumberFormat="1" applyFont="1" applyFill="1" applyBorder="1" applyAlignment="1" applyProtection="1">
      <alignment vertical="center"/>
      <protection/>
    </xf>
    <xf numFmtId="190" fontId="4" fillId="0" borderId="14" xfId="0" applyNumberFormat="1" applyFont="1" applyFill="1" applyBorder="1" applyAlignment="1" applyProtection="1">
      <alignment vertical="center" wrapText="1"/>
      <protection/>
    </xf>
    <xf numFmtId="190" fontId="4" fillId="0" borderId="14" xfId="103" applyNumberFormat="1" applyFont="1" applyFill="1" applyBorder="1" applyAlignment="1" applyProtection="1">
      <alignment vertical="center"/>
      <protection/>
    </xf>
    <xf numFmtId="190" fontId="4" fillId="0" borderId="11" xfId="0" applyNumberFormat="1" applyFont="1" applyFill="1" applyBorder="1" applyAlignment="1" applyProtection="1">
      <alignment horizontal="center" vertical="center"/>
      <protection/>
    </xf>
    <xf numFmtId="190" fontId="4" fillId="0" borderId="14" xfId="0" applyNumberFormat="1" applyFont="1" applyFill="1" applyBorder="1" applyAlignment="1" applyProtection="1">
      <alignment horizontal="center" vertical="center" wrapText="1"/>
      <protection/>
    </xf>
    <xf numFmtId="190" fontId="4" fillId="0" borderId="42" xfId="0" applyNumberFormat="1" applyFont="1" applyFill="1" applyBorder="1" applyAlignment="1" applyProtection="1">
      <alignment horizontal="center" vertical="center"/>
      <protection/>
    </xf>
    <xf numFmtId="190" fontId="4" fillId="0" borderId="30" xfId="0" applyNumberFormat="1" applyFont="1" applyFill="1" applyBorder="1" applyAlignment="1" applyProtection="1">
      <alignment/>
      <protection/>
    </xf>
    <xf numFmtId="190" fontId="4" fillId="0" borderId="30" xfId="103" applyNumberFormat="1" applyFont="1" applyFill="1" applyBorder="1" applyAlignment="1" applyProtection="1">
      <alignment vertical="center"/>
      <protection/>
    </xf>
    <xf numFmtId="190" fontId="4" fillId="2" borderId="30" xfId="103" applyNumberFormat="1" applyFont="1" applyFill="1" applyBorder="1" applyAlignment="1" applyProtection="1">
      <alignment vertical="center"/>
      <protection/>
    </xf>
    <xf numFmtId="190" fontId="4" fillId="2" borderId="31" xfId="103" applyNumberFormat="1" applyFont="1" applyFill="1" applyBorder="1" applyAlignment="1" applyProtection="1">
      <alignment vertical="center"/>
      <protection/>
    </xf>
    <xf numFmtId="190" fontId="10" fillId="0" borderId="10" xfId="0" applyNumberFormat="1" applyFont="1" applyFill="1" applyBorder="1" applyAlignment="1" applyProtection="1">
      <alignment horizontal="left" vertical="center"/>
      <protection locked="0"/>
    </xf>
    <xf numFmtId="190" fontId="10" fillId="0" borderId="11" xfId="0" applyNumberFormat="1" applyFont="1" applyFill="1" applyBorder="1" applyAlignment="1" applyProtection="1">
      <alignment horizontal="left" vertical="center"/>
      <protection locked="0"/>
    </xf>
    <xf numFmtId="190" fontId="10" fillId="0" borderId="12" xfId="0" applyNumberFormat="1" applyFont="1" applyFill="1" applyBorder="1" applyAlignment="1" applyProtection="1">
      <alignment/>
      <protection locked="0"/>
    </xf>
    <xf numFmtId="190" fontId="10" fillId="0" borderId="13" xfId="0" applyNumberFormat="1" applyFont="1" applyBorder="1" applyAlignment="1" applyProtection="1">
      <alignment/>
      <protection locked="0"/>
    </xf>
    <xf numFmtId="0" fontId="10" fillId="7" borderId="18" xfId="0" applyFont="1" applyFill="1" applyBorder="1" applyAlignment="1" applyProtection="1">
      <alignment horizontal="center" vertical="center"/>
      <protection/>
    </xf>
    <xf numFmtId="0" fontId="10" fillId="7" borderId="43" xfId="0" applyFont="1" applyFill="1" applyBorder="1" applyAlignment="1" applyProtection="1">
      <alignment horizontal="center" vertical="center"/>
      <protection/>
    </xf>
    <xf numFmtId="183" fontId="10" fillId="7" borderId="18" xfId="103" applyFont="1" applyFill="1" applyBorder="1" applyAlignment="1" applyProtection="1">
      <alignment horizontal="center" vertical="center"/>
      <protection/>
    </xf>
    <xf numFmtId="183" fontId="10" fillId="7" borderId="18" xfId="103" applyFont="1" applyFill="1" applyBorder="1" applyAlignment="1" applyProtection="1">
      <alignment horizontal="center" vertical="center" wrapText="1"/>
      <protection/>
    </xf>
    <xf numFmtId="183" fontId="10" fillId="7" borderId="19" xfId="103" applyFont="1" applyFill="1" applyBorder="1" applyAlignment="1" applyProtection="1">
      <alignment horizontal="center" vertical="center" wrapText="1"/>
      <protection/>
    </xf>
    <xf numFmtId="183" fontId="10" fillId="7" borderId="20" xfId="103" applyFont="1" applyFill="1" applyBorder="1" applyAlignment="1" applyProtection="1">
      <alignment horizontal="center" vertical="center"/>
      <protection/>
    </xf>
    <xf numFmtId="191" fontId="4" fillId="0" borderId="28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Alignment="1">
      <alignment/>
    </xf>
    <xf numFmtId="190" fontId="9" fillId="0" borderId="14" xfId="83" applyNumberFormat="1" applyFont="1" applyFill="1" applyBorder="1" applyAlignment="1" applyProtection="1">
      <alignment vertical="center" wrapText="1"/>
      <protection/>
    </xf>
    <xf numFmtId="0" fontId="24" fillId="0" borderId="14" xfId="83" applyFont="1" applyBorder="1" applyAlignment="1">
      <alignment vertical="center"/>
      <protection locked="0"/>
    </xf>
    <xf numFmtId="191" fontId="4" fillId="0" borderId="14" xfId="0" applyNumberFormat="1" applyFont="1" applyFill="1" applyBorder="1" applyAlignment="1" applyProtection="1">
      <alignment vertical="center" wrapText="1"/>
      <protection/>
    </xf>
    <xf numFmtId="191" fontId="4" fillId="0" borderId="30" xfId="0" applyNumberFormat="1" applyFont="1" applyFill="1" applyBorder="1" applyAlignment="1" applyProtection="1">
      <alignment/>
      <protection/>
    </xf>
    <xf numFmtId="10" fontId="4" fillId="0" borderId="44" xfId="103" applyNumberFormat="1" applyFont="1" applyFill="1" applyBorder="1" applyAlignment="1" applyProtection="1">
      <alignment vertical="center"/>
      <protection/>
    </xf>
    <xf numFmtId="10" fontId="4" fillId="0" borderId="17" xfId="103" applyNumberFormat="1" applyFont="1" applyFill="1" applyBorder="1" applyAlignment="1" applyProtection="1">
      <alignment vertical="center"/>
      <protection/>
    </xf>
    <xf numFmtId="49" fontId="4" fillId="0" borderId="16" xfId="51" applyNumberFormat="1" applyFont="1" applyFill="1" applyBorder="1" applyAlignment="1" applyProtection="1">
      <alignment vertical="center"/>
      <protection locked="0"/>
    </xf>
    <xf numFmtId="49" fontId="4" fillId="2" borderId="32" xfId="51" applyNumberFormat="1" applyFont="1" applyFill="1" applyBorder="1" applyAlignment="1" applyProtection="1">
      <alignment vertical="center"/>
      <protection locked="0"/>
    </xf>
    <xf numFmtId="190" fontId="9" fillId="0" borderId="45" xfId="0" applyNumberFormat="1" applyFont="1" applyBorder="1" applyAlignment="1" applyProtection="1">
      <alignment vertical="center" shrinkToFit="1"/>
      <protection locked="0"/>
    </xf>
    <xf numFmtId="190" fontId="23" fillId="0" borderId="14" xfId="59" applyNumberFormat="1" applyFont="1" applyBorder="1" applyAlignment="1">
      <alignment vertical="center" shrinkToFit="1"/>
      <protection locked="0"/>
    </xf>
    <xf numFmtId="190" fontId="22" fillId="0" borderId="14" xfId="61" applyNumberFormat="1" applyFont="1" applyBorder="1" applyAlignment="1">
      <alignment vertical="center" shrinkToFit="1"/>
      <protection locked="0"/>
    </xf>
    <xf numFmtId="190" fontId="23" fillId="0" borderId="14" xfId="62" applyNumberFormat="1" applyFont="1" applyBorder="1" applyAlignment="1">
      <alignment vertical="center" shrinkToFit="1"/>
      <protection locked="0"/>
    </xf>
    <xf numFmtId="190" fontId="2" fillId="0" borderId="14" xfId="64" applyNumberFormat="1" applyFont="1" applyBorder="1">
      <alignment/>
      <protection locked="0"/>
    </xf>
    <xf numFmtId="190" fontId="22" fillId="0" borderId="14" xfId="65" applyNumberFormat="1" applyFont="1" applyBorder="1" applyAlignment="1">
      <alignment vertical="center" shrinkToFit="1"/>
      <protection locked="0"/>
    </xf>
    <xf numFmtId="190" fontId="22" fillId="0" borderId="0" xfId="65" applyNumberFormat="1" applyFont="1">
      <alignment/>
      <protection locked="0"/>
    </xf>
    <xf numFmtId="0" fontId="12" fillId="0" borderId="45" xfId="66" applyFont="1" applyBorder="1" applyAlignment="1">
      <alignment vertical="center" wrapText="1"/>
      <protection locked="0"/>
    </xf>
    <xf numFmtId="190" fontId="22" fillId="0" borderId="45" xfId="71" applyNumberFormat="1" applyFont="1" applyBorder="1" applyAlignment="1">
      <alignment vertical="center" wrapText="1" shrinkToFit="1"/>
      <protection locked="0"/>
    </xf>
    <xf numFmtId="0" fontId="12" fillId="0" borderId="45" xfId="72" applyFont="1" applyBorder="1" applyAlignment="1">
      <alignment vertical="center" wrapText="1"/>
      <protection locked="0"/>
    </xf>
    <xf numFmtId="190" fontId="22" fillId="0" borderId="45" xfId="73" applyNumberFormat="1" applyFont="1" applyBorder="1" applyAlignment="1">
      <alignment vertical="center" wrapText="1" shrinkToFit="1"/>
      <protection locked="0"/>
    </xf>
    <xf numFmtId="0" fontId="12" fillId="0" borderId="45" xfId="74" applyFont="1" applyBorder="1" applyAlignment="1">
      <alignment vertical="center" wrapText="1"/>
      <protection locked="0"/>
    </xf>
    <xf numFmtId="0" fontId="12" fillId="0" borderId="45" xfId="77" applyFont="1" applyBorder="1" applyAlignment="1">
      <alignment vertical="center" wrapText="1"/>
      <protection locked="0"/>
    </xf>
    <xf numFmtId="190" fontId="23" fillId="0" borderId="14" xfId="77" applyNumberFormat="1" applyFont="1" applyBorder="1" applyAlignment="1">
      <alignment vertical="center" shrinkToFit="1"/>
      <protection locked="0"/>
    </xf>
    <xf numFmtId="190" fontId="2" fillId="0" borderId="14" xfId="77" applyNumberFormat="1" applyFont="1" applyBorder="1">
      <alignment/>
      <protection locked="0"/>
    </xf>
    <xf numFmtId="190" fontId="22" fillId="0" borderId="45" xfId="78" applyNumberFormat="1" applyFont="1" applyBorder="1" applyAlignment="1">
      <alignment vertical="center" wrapText="1" shrinkToFit="1"/>
      <protection locked="0"/>
    </xf>
    <xf numFmtId="190" fontId="2" fillId="0" borderId="14" xfId="74" applyNumberFormat="1" applyFont="1" applyBorder="1" applyAlignment="1">
      <alignment vertical="center" shrinkToFit="1"/>
      <protection locked="0"/>
    </xf>
    <xf numFmtId="190" fontId="12" fillId="0" borderId="45" xfId="74" applyNumberFormat="1" applyFont="1" applyBorder="1" applyAlignment="1">
      <alignment vertical="center" wrapText="1" shrinkToFit="1"/>
      <protection locked="0"/>
    </xf>
    <xf numFmtId="49" fontId="4" fillId="0" borderId="46" xfId="51" applyNumberFormat="1" applyFont="1" applyFill="1" applyBorder="1" applyAlignment="1" applyProtection="1">
      <alignment vertical="center"/>
      <protection locked="0"/>
    </xf>
    <xf numFmtId="49" fontId="4" fillId="0" borderId="16" xfId="51" applyNumberFormat="1" applyFont="1" applyFill="1" applyBorder="1" applyAlignment="1" applyProtection="1">
      <alignment vertical="center"/>
      <protection locked="0"/>
    </xf>
    <xf numFmtId="190" fontId="7" fillId="0" borderId="16" xfId="0" applyNumberFormat="1" applyFont="1" applyFill="1" applyBorder="1" applyAlignment="1" applyProtection="1">
      <alignment horizontal="left" vertical="center" wrapText="1" shrinkToFit="1"/>
      <protection locked="0"/>
    </xf>
    <xf numFmtId="0" fontId="0" fillId="0" borderId="0" xfId="0" applyFont="1" applyAlignment="1">
      <alignment/>
    </xf>
    <xf numFmtId="190" fontId="8" fillId="0" borderId="34" xfId="0" applyNumberFormat="1" applyFont="1" applyBorder="1" applyAlignment="1" applyProtection="1">
      <alignment horizontal="left"/>
      <protection locked="0"/>
    </xf>
    <xf numFmtId="190" fontId="8" fillId="0" borderId="35" xfId="0" applyNumberFormat="1" applyFont="1" applyBorder="1" applyAlignment="1" applyProtection="1">
      <alignment horizontal="left"/>
      <protection locked="0"/>
    </xf>
    <xf numFmtId="190" fontId="8" fillId="0" borderId="39" xfId="0" applyNumberFormat="1" applyFont="1" applyBorder="1" applyAlignment="1" applyProtection="1">
      <alignment horizontal="left"/>
      <protection locked="0"/>
    </xf>
    <xf numFmtId="190" fontId="10" fillId="22" borderId="47" xfId="0" applyNumberFormat="1" applyFont="1" applyFill="1" applyBorder="1" applyAlignment="1" applyProtection="1">
      <alignment horizontal="center" vertical="center" wrapText="1"/>
      <protection locked="0"/>
    </xf>
    <xf numFmtId="190" fontId="10" fillId="22" borderId="48" xfId="0" applyNumberFormat="1" applyFont="1" applyFill="1" applyBorder="1" applyAlignment="1" applyProtection="1">
      <alignment horizontal="center" vertical="center" wrapText="1"/>
      <protection locked="0"/>
    </xf>
    <xf numFmtId="190" fontId="21" fillId="3" borderId="49" xfId="0" applyNumberFormat="1" applyFont="1" applyFill="1" applyBorder="1" applyAlignment="1" applyProtection="1">
      <alignment horizontal="center" vertical="center"/>
      <protection locked="0"/>
    </xf>
    <xf numFmtId="190" fontId="21" fillId="3" borderId="43" xfId="0" applyNumberFormat="1" applyFont="1" applyFill="1" applyBorder="1" applyAlignment="1" applyProtection="1">
      <alignment horizontal="center" vertical="center"/>
      <protection locked="0"/>
    </xf>
    <xf numFmtId="190" fontId="7" fillId="0" borderId="44" xfId="0" applyNumberFormat="1" applyFont="1" applyFill="1" applyBorder="1" applyAlignment="1" applyProtection="1">
      <alignment horizontal="left" vertical="center" shrinkToFit="1"/>
      <protection locked="0"/>
    </xf>
    <xf numFmtId="190" fontId="7" fillId="0" borderId="50" xfId="0" applyNumberFormat="1" applyFont="1" applyFill="1" applyBorder="1" applyAlignment="1" applyProtection="1">
      <alignment horizontal="left" vertical="center" shrinkToFit="1"/>
      <protection locked="0"/>
    </xf>
    <xf numFmtId="190" fontId="7" fillId="0" borderId="51" xfId="0" applyNumberFormat="1" applyFont="1" applyFill="1" applyBorder="1" applyAlignment="1" applyProtection="1">
      <alignment horizontal="left" vertical="center" shrinkToFit="1"/>
      <protection locked="0"/>
    </xf>
    <xf numFmtId="0" fontId="12" fillId="0" borderId="45" xfId="77" applyFont="1" applyBorder="1" applyAlignment="1">
      <alignment horizontal="left" vertical="center" wrapText="1"/>
      <protection locked="0"/>
    </xf>
    <xf numFmtId="0" fontId="12" fillId="0" borderId="22" xfId="77" applyFont="1" applyBorder="1" applyAlignment="1">
      <alignment horizontal="left" vertical="center" wrapText="1"/>
      <protection locked="0"/>
    </xf>
    <xf numFmtId="0" fontId="12" fillId="0" borderId="52" xfId="77" applyFont="1" applyBorder="1" applyAlignment="1">
      <alignment horizontal="left" vertical="center" wrapText="1"/>
      <protection locked="0"/>
    </xf>
    <xf numFmtId="190" fontId="22" fillId="0" borderId="45" xfId="78" applyNumberFormat="1" applyFont="1" applyBorder="1" applyAlignment="1">
      <alignment horizontal="right" vertical="center" wrapText="1" shrinkToFit="1"/>
      <protection locked="0"/>
    </xf>
    <xf numFmtId="190" fontId="22" fillId="0" borderId="22" xfId="78" applyNumberFormat="1" applyFont="1" applyBorder="1" applyAlignment="1">
      <alignment horizontal="right" vertical="center" wrapText="1" shrinkToFit="1"/>
      <protection locked="0"/>
    </xf>
    <xf numFmtId="190" fontId="22" fillId="0" borderId="52" xfId="78" applyNumberFormat="1" applyFont="1" applyBorder="1" applyAlignment="1">
      <alignment horizontal="right" vertical="center" wrapText="1" shrinkToFit="1"/>
      <protection locked="0"/>
    </xf>
    <xf numFmtId="190" fontId="7" fillId="0" borderId="53" xfId="0" applyNumberFormat="1" applyFont="1" applyFill="1" applyBorder="1" applyAlignment="1" applyProtection="1">
      <alignment horizontal="center" vertical="center" wrapText="1" shrinkToFit="1"/>
      <protection locked="0"/>
    </xf>
    <xf numFmtId="190" fontId="7" fillId="0" borderId="24" xfId="0" applyNumberFormat="1" applyFont="1" applyFill="1" applyBorder="1" applyAlignment="1" applyProtection="1">
      <alignment horizontal="center" vertical="center" wrapText="1" shrinkToFit="1"/>
      <protection locked="0"/>
    </xf>
    <xf numFmtId="190" fontId="7" fillId="0" borderId="54" xfId="0" applyNumberFormat="1" applyFont="1" applyFill="1" applyBorder="1" applyAlignment="1" applyProtection="1">
      <alignment horizontal="center" vertical="center" wrapText="1" shrinkToFit="1"/>
      <protection locked="0"/>
    </xf>
    <xf numFmtId="190" fontId="22" fillId="0" borderId="45" xfId="73" applyNumberFormat="1" applyFont="1" applyBorder="1" applyAlignment="1">
      <alignment vertical="center" wrapText="1" shrinkToFit="1"/>
      <protection locked="0"/>
    </xf>
    <xf numFmtId="0" fontId="0" fillId="0" borderId="22" xfId="73" applyBorder="1" applyAlignment="1">
      <alignment vertical="center" wrapText="1" shrinkToFit="1"/>
      <protection locked="0"/>
    </xf>
    <xf numFmtId="0" fontId="0" fillId="0" borderId="52" xfId="73" applyBorder="1" applyAlignment="1">
      <alignment vertical="center" wrapText="1" shrinkToFit="1"/>
      <protection locked="0"/>
    </xf>
    <xf numFmtId="190" fontId="7" fillId="0" borderId="53" xfId="0" applyNumberFormat="1" applyFont="1" applyFill="1" applyBorder="1" applyAlignment="1" applyProtection="1">
      <alignment horizontal="center" vertical="center" shrinkToFit="1"/>
      <protection locked="0"/>
    </xf>
    <xf numFmtId="190" fontId="7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8" fillId="22" borderId="34" xfId="0" applyFont="1" applyFill="1" applyBorder="1" applyAlignment="1" applyProtection="1">
      <alignment horizontal="center" vertical="center"/>
      <protection locked="0"/>
    </xf>
    <xf numFmtId="0" fontId="8" fillId="22" borderId="35" xfId="0" applyFont="1" applyFill="1" applyBorder="1" applyAlignment="1" applyProtection="1">
      <alignment horizontal="center" vertical="center"/>
      <protection locked="0"/>
    </xf>
    <xf numFmtId="0" fontId="8" fillId="22" borderId="39" xfId="0" applyFont="1" applyFill="1" applyBorder="1" applyAlignment="1" applyProtection="1">
      <alignment horizontal="center" vertical="center"/>
      <protection locked="0"/>
    </xf>
    <xf numFmtId="190" fontId="7" fillId="0" borderId="55" xfId="0" applyNumberFormat="1" applyFont="1" applyFill="1" applyBorder="1" applyAlignment="1" applyProtection="1">
      <alignment horizontal="left" vertical="center"/>
      <protection locked="0"/>
    </xf>
    <xf numFmtId="190" fontId="7" fillId="0" borderId="56" xfId="0" applyNumberFormat="1" applyFont="1" applyFill="1" applyBorder="1" applyAlignment="1" applyProtection="1">
      <alignment horizontal="left" vertical="center"/>
      <protection locked="0"/>
    </xf>
    <xf numFmtId="190" fontId="7" fillId="0" borderId="44" xfId="0" applyNumberFormat="1" applyFont="1" applyFill="1" applyBorder="1" applyAlignment="1" applyProtection="1">
      <alignment horizontal="center" vertical="center"/>
      <protection locked="0"/>
    </xf>
    <xf numFmtId="190" fontId="7" fillId="0" borderId="50" xfId="0" applyNumberFormat="1" applyFont="1" applyFill="1" applyBorder="1" applyAlignment="1" applyProtection="1">
      <alignment horizontal="center" vertical="center"/>
      <protection locked="0"/>
    </xf>
    <xf numFmtId="190" fontId="7" fillId="0" borderId="51" xfId="0" applyNumberFormat="1" applyFont="1" applyFill="1" applyBorder="1" applyAlignment="1" applyProtection="1">
      <alignment horizontal="center" vertical="center"/>
      <protection locked="0"/>
    </xf>
    <xf numFmtId="190" fontId="7" fillId="0" borderId="17" xfId="0" applyNumberFormat="1" applyFont="1" applyFill="1" applyBorder="1" applyAlignment="1" applyProtection="1">
      <alignment horizontal="center" vertical="center"/>
      <protection locked="0"/>
    </xf>
    <xf numFmtId="190" fontId="7" fillId="0" borderId="57" xfId="0" applyNumberFormat="1" applyFont="1" applyFill="1" applyBorder="1" applyAlignment="1" applyProtection="1">
      <alignment horizontal="center" vertical="center"/>
      <protection locked="0"/>
    </xf>
    <xf numFmtId="190" fontId="7" fillId="0" borderId="58" xfId="0" applyNumberFormat="1" applyFont="1" applyFill="1" applyBorder="1" applyAlignment="1" applyProtection="1">
      <alignment horizontal="center" vertical="center"/>
      <protection locked="0"/>
    </xf>
    <xf numFmtId="190" fontId="7" fillId="0" borderId="31" xfId="0" applyNumberFormat="1" applyFont="1" applyBorder="1" applyAlignment="1" applyProtection="1">
      <alignment horizontal="center"/>
      <protection locked="0"/>
    </xf>
    <xf numFmtId="190" fontId="7" fillId="0" borderId="59" xfId="0" applyNumberFormat="1" applyFont="1" applyBorder="1" applyAlignment="1" applyProtection="1">
      <alignment horizontal="center"/>
      <protection locked="0"/>
    </xf>
    <xf numFmtId="190" fontId="7" fillId="0" borderId="60" xfId="0" applyNumberFormat="1" applyFont="1" applyBorder="1" applyAlignment="1" applyProtection="1">
      <alignment horizontal="center"/>
      <protection locked="0"/>
    </xf>
    <xf numFmtId="0" fontId="12" fillId="0" borderId="45" xfId="66" applyFont="1" applyBorder="1" applyAlignment="1">
      <alignment horizontal="left" vertical="center" wrapText="1"/>
      <protection locked="0"/>
    </xf>
    <xf numFmtId="0" fontId="12" fillId="0" borderId="22" xfId="66" applyFont="1" applyBorder="1" applyAlignment="1">
      <alignment horizontal="left" vertical="center" wrapText="1"/>
      <protection locked="0"/>
    </xf>
    <xf numFmtId="0" fontId="12" fillId="0" borderId="52" xfId="66" applyFont="1" applyBorder="1" applyAlignment="1">
      <alignment horizontal="left" vertical="center" wrapText="1"/>
      <protection locked="0"/>
    </xf>
    <xf numFmtId="190" fontId="10" fillId="22" borderId="27" xfId="0" applyNumberFormat="1" applyFont="1" applyFill="1" applyBorder="1" applyAlignment="1" applyProtection="1">
      <alignment horizontal="center" vertical="center"/>
      <protection locked="0"/>
    </xf>
    <xf numFmtId="190" fontId="10" fillId="22" borderId="15" xfId="0" applyNumberFormat="1" applyFont="1" applyFill="1" applyBorder="1" applyAlignment="1" applyProtection="1">
      <alignment horizontal="center" vertical="center"/>
      <protection locked="0"/>
    </xf>
    <xf numFmtId="190" fontId="10" fillId="22" borderId="28" xfId="0" applyNumberFormat="1" applyFont="1" applyFill="1" applyBorder="1" applyAlignment="1" applyProtection="1">
      <alignment horizontal="center" vertical="center"/>
      <protection locked="0"/>
    </xf>
    <xf numFmtId="190" fontId="10" fillId="22" borderId="14" xfId="0" applyNumberFormat="1" applyFont="1" applyFill="1" applyBorder="1" applyAlignment="1" applyProtection="1">
      <alignment horizontal="center" vertical="center"/>
      <protection locked="0"/>
    </xf>
    <xf numFmtId="190" fontId="10" fillId="22" borderId="46" xfId="0" applyNumberFormat="1" applyFont="1" applyFill="1" applyBorder="1" applyAlignment="1" applyProtection="1">
      <alignment horizontal="center" vertical="center" wrapText="1"/>
      <protection locked="0"/>
    </xf>
    <xf numFmtId="190" fontId="10" fillId="22" borderId="16" xfId="0" applyNumberFormat="1" applyFont="1" applyFill="1" applyBorder="1" applyAlignment="1" applyProtection="1">
      <alignment horizontal="center" vertical="center" wrapText="1"/>
      <protection locked="0"/>
    </xf>
    <xf numFmtId="190" fontId="7" fillId="0" borderId="44" xfId="0" applyNumberFormat="1" applyFont="1" applyFill="1" applyBorder="1" applyAlignment="1" applyProtection="1">
      <alignment horizontal="center" vertical="center" shrinkToFit="1"/>
      <protection locked="0"/>
    </xf>
    <xf numFmtId="190" fontId="7" fillId="0" borderId="50" xfId="0" applyNumberFormat="1" applyFont="1" applyFill="1" applyBorder="1" applyAlignment="1" applyProtection="1">
      <alignment horizontal="center" vertical="center" shrinkToFit="1"/>
      <protection locked="0"/>
    </xf>
    <xf numFmtId="190" fontId="7" fillId="0" borderId="51" xfId="0" applyNumberFormat="1" applyFont="1" applyFill="1" applyBorder="1" applyAlignment="1" applyProtection="1">
      <alignment horizontal="center" vertical="center" shrinkToFit="1"/>
      <protection locked="0"/>
    </xf>
    <xf numFmtId="190" fontId="7" fillId="0" borderId="31" xfId="0" applyNumberFormat="1" applyFont="1" applyFill="1" applyBorder="1" applyAlignment="1" applyProtection="1">
      <alignment horizontal="left" vertical="center" shrinkToFit="1"/>
      <protection locked="0"/>
    </xf>
    <xf numFmtId="190" fontId="7" fillId="0" borderId="59" xfId="0" applyNumberFormat="1" applyFont="1" applyFill="1" applyBorder="1" applyAlignment="1" applyProtection="1">
      <alignment horizontal="left" vertical="center" shrinkToFit="1"/>
      <protection locked="0"/>
    </xf>
    <xf numFmtId="190" fontId="7" fillId="0" borderId="60" xfId="0" applyNumberFormat="1" applyFont="1" applyFill="1" applyBorder="1" applyAlignment="1" applyProtection="1">
      <alignment horizontal="left" vertical="center" shrinkToFit="1"/>
      <protection locked="0"/>
    </xf>
    <xf numFmtId="190" fontId="10" fillId="22" borderId="44" xfId="0" applyNumberFormat="1" applyFont="1" applyFill="1" applyBorder="1" applyAlignment="1" applyProtection="1">
      <alignment horizontal="center" vertical="center"/>
      <protection locked="0"/>
    </xf>
    <xf numFmtId="190" fontId="10" fillId="22" borderId="50" xfId="0" applyNumberFormat="1" applyFont="1" applyFill="1" applyBorder="1" applyAlignment="1" applyProtection="1">
      <alignment horizontal="center" vertical="center"/>
      <protection locked="0"/>
    </xf>
    <xf numFmtId="190" fontId="10" fillId="22" borderId="56" xfId="0" applyNumberFormat="1" applyFont="1" applyFill="1" applyBorder="1" applyAlignment="1" applyProtection="1">
      <alignment horizontal="center" vertical="center"/>
      <protection locked="0"/>
    </xf>
    <xf numFmtId="0" fontId="12" fillId="0" borderId="45" xfId="77" applyFont="1" applyBorder="1" applyAlignment="1">
      <alignment vertical="center" wrapText="1"/>
      <protection locked="0"/>
    </xf>
    <xf numFmtId="0" fontId="0" fillId="0" borderId="22" xfId="77" applyBorder="1" applyAlignment="1">
      <alignment vertical="center" wrapText="1"/>
      <protection locked="0"/>
    </xf>
    <xf numFmtId="0" fontId="0" fillId="0" borderId="52" xfId="77" applyBorder="1" applyAlignment="1">
      <alignment vertical="center" wrapText="1"/>
      <protection locked="0"/>
    </xf>
    <xf numFmtId="0" fontId="10" fillId="7" borderId="25" xfId="0" applyFont="1" applyFill="1" applyBorder="1" applyAlignment="1" applyProtection="1">
      <alignment horizontal="center" vertical="center"/>
      <protection/>
    </xf>
    <xf numFmtId="0" fontId="10" fillId="7" borderId="18" xfId="0" applyFont="1" applyFill="1" applyBorder="1" applyAlignment="1" applyProtection="1">
      <alignment horizontal="center" vertical="center"/>
      <protection/>
    </xf>
    <xf numFmtId="0" fontId="4" fillId="0" borderId="34" xfId="0" applyFont="1" applyFill="1" applyBorder="1" applyAlignment="1" applyProtection="1">
      <alignment horizontal="center" vertical="center"/>
      <protection locked="0"/>
    </xf>
    <xf numFmtId="0" fontId="4" fillId="0" borderId="39" xfId="0" applyFont="1" applyFill="1" applyBorder="1" applyAlignment="1" applyProtection="1">
      <alignment horizontal="center" vertical="center"/>
      <protection locked="0"/>
    </xf>
    <xf numFmtId="0" fontId="4" fillId="0" borderId="36" xfId="0" applyFont="1" applyFill="1" applyBorder="1" applyAlignment="1" applyProtection="1">
      <alignment horizontal="center" vertical="center"/>
      <protection locked="0"/>
    </xf>
    <xf numFmtId="0" fontId="4" fillId="0" borderId="37" xfId="0" applyFont="1" applyFill="1" applyBorder="1" applyAlignment="1" applyProtection="1">
      <alignment horizontal="center" vertical="center"/>
      <protection locked="0"/>
    </xf>
    <xf numFmtId="0" fontId="4" fillId="0" borderId="61" xfId="0" applyFont="1" applyFill="1" applyBorder="1" applyAlignment="1" applyProtection="1">
      <alignment horizontal="center" vertical="center"/>
      <protection locked="0"/>
    </xf>
    <xf numFmtId="0" fontId="4" fillId="0" borderId="62" xfId="0" applyFont="1" applyFill="1" applyBorder="1" applyAlignment="1" applyProtection="1">
      <alignment horizontal="center" vertical="center"/>
      <protection locked="0"/>
    </xf>
    <xf numFmtId="0" fontId="4" fillId="0" borderId="63" xfId="0" applyFont="1" applyFill="1" applyBorder="1" applyAlignment="1" applyProtection="1">
      <alignment horizontal="center" vertical="center"/>
      <protection locked="0"/>
    </xf>
    <xf numFmtId="0" fontId="4" fillId="0" borderId="64" xfId="0" applyFont="1" applyFill="1" applyBorder="1" applyAlignment="1" applyProtection="1">
      <alignment horizontal="center" vertical="center"/>
      <protection locked="0"/>
    </xf>
    <xf numFmtId="0" fontId="4" fillId="0" borderId="65" xfId="0" applyFont="1" applyBorder="1" applyAlignment="1" applyProtection="1">
      <alignment horizontal="center" vertical="center"/>
      <protection locked="0"/>
    </xf>
    <xf numFmtId="0" fontId="4" fillId="0" borderId="60" xfId="0" applyFont="1" applyBorder="1" applyAlignment="1" applyProtection="1">
      <alignment horizontal="center" vertical="center"/>
      <protection locked="0"/>
    </xf>
    <xf numFmtId="0" fontId="10" fillId="7" borderId="34" xfId="0" applyFont="1" applyFill="1" applyBorder="1" applyAlignment="1" applyProtection="1">
      <alignment horizontal="center" vertical="center"/>
      <protection locked="0"/>
    </xf>
    <xf numFmtId="0" fontId="10" fillId="7" borderId="35" xfId="0" applyFont="1" applyFill="1" applyBorder="1" applyAlignment="1" applyProtection="1">
      <alignment horizontal="center" vertical="center"/>
      <protection locked="0"/>
    </xf>
    <xf numFmtId="0" fontId="10" fillId="7" borderId="39" xfId="0" applyFont="1" applyFill="1" applyBorder="1" applyAlignment="1" applyProtection="1">
      <alignment horizontal="center" vertical="center"/>
      <protection locked="0"/>
    </xf>
    <xf numFmtId="190" fontId="10" fillId="0" borderId="55" xfId="0" applyNumberFormat="1" applyFont="1" applyFill="1" applyBorder="1" applyAlignment="1" applyProtection="1">
      <alignment horizontal="left" vertical="center"/>
      <protection locked="0"/>
    </xf>
    <xf numFmtId="190" fontId="10" fillId="0" borderId="56" xfId="0" applyNumberFormat="1" applyFont="1" applyFill="1" applyBorder="1" applyAlignment="1" applyProtection="1">
      <alignment horizontal="left" vertical="center"/>
      <protection locked="0"/>
    </xf>
    <xf numFmtId="190" fontId="10" fillId="0" borderId="44" xfId="0" applyNumberFormat="1" applyFont="1" applyFill="1" applyBorder="1" applyAlignment="1" applyProtection="1">
      <alignment horizontal="left" vertical="center"/>
      <protection locked="0"/>
    </xf>
    <xf numFmtId="190" fontId="10" fillId="0" borderId="51" xfId="0" applyNumberFormat="1" applyFont="1" applyFill="1" applyBorder="1" applyAlignment="1" applyProtection="1">
      <alignment horizontal="left" vertical="center"/>
      <protection locked="0"/>
    </xf>
    <xf numFmtId="190" fontId="10" fillId="0" borderId="17" xfId="0" applyNumberFormat="1" applyFont="1" applyFill="1" applyBorder="1" applyAlignment="1" applyProtection="1">
      <alignment horizontal="left" vertical="center"/>
      <protection locked="0"/>
    </xf>
    <xf numFmtId="190" fontId="10" fillId="0" borderId="58" xfId="0" applyNumberFormat="1" applyFont="1" applyFill="1" applyBorder="1" applyAlignment="1" applyProtection="1">
      <alignment horizontal="left" vertical="center"/>
      <protection locked="0"/>
    </xf>
    <xf numFmtId="190" fontId="10" fillId="0" borderId="31" xfId="0" applyNumberFormat="1" applyFont="1" applyBorder="1" applyAlignment="1" applyProtection="1">
      <alignment horizontal="left"/>
      <protection locked="0"/>
    </xf>
    <xf numFmtId="190" fontId="10" fillId="0" borderId="60" xfId="0" applyNumberFormat="1" applyFont="1" applyBorder="1" applyAlignment="1" applyProtection="1">
      <alignment horizontal="left"/>
      <protection locked="0"/>
    </xf>
    <xf numFmtId="0" fontId="10" fillId="7" borderId="49" xfId="0" applyFont="1" applyFill="1" applyBorder="1" applyAlignment="1" applyProtection="1">
      <alignment horizontal="center" vertical="center"/>
      <protection/>
    </xf>
    <xf numFmtId="0" fontId="10" fillId="7" borderId="66" xfId="0" applyFont="1" applyFill="1" applyBorder="1" applyAlignment="1" applyProtection="1">
      <alignment horizontal="center" vertical="center"/>
      <protection/>
    </xf>
    <xf numFmtId="0" fontId="10" fillId="7" borderId="67" xfId="0" applyFont="1" applyFill="1" applyBorder="1" applyAlignment="1" applyProtection="1">
      <alignment horizontal="center" vertical="center"/>
      <protection/>
    </xf>
  </cellXfs>
  <cellStyles count="100">
    <cellStyle name="Normal" xfId="0"/>
    <cellStyle name="20%-个性色1" xfId="15"/>
    <cellStyle name="20%-个性色2" xfId="16"/>
    <cellStyle name="20%-个性色3" xfId="17"/>
    <cellStyle name="20%-个性色4" xfId="18"/>
    <cellStyle name="20%-个性色5" xfId="19"/>
    <cellStyle name="20%-个性色6" xfId="20"/>
    <cellStyle name="40%-个性色1" xfId="21"/>
    <cellStyle name="40%-个性色2" xfId="22"/>
    <cellStyle name="40%-个性色3" xfId="23"/>
    <cellStyle name="40%-个性色4" xfId="24"/>
    <cellStyle name="40%-个性色5" xfId="25"/>
    <cellStyle name="40%-个性色6" xfId="26"/>
    <cellStyle name="60%-个性色1" xfId="27"/>
    <cellStyle name="60%-个性色2" xfId="28"/>
    <cellStyle name="60%-个性色3" xfId="29"/>
    <cellStyle name="60%-个性色4" xfId="30"/>
    <cellStyle name="60%-个性色5" xfId="31"/>
    <cellStyle name="60%-个性色6" xfId="32"/>
    <cellStyle name="MLComma0" xfId="33"/>
    <cellStyle name="MLComma0 2" xfId="34"/>
    <cellStyle name="MLDollar0" xfId="35"/>
    <cellStyle name="MLDollar0 2" xfId="36"/>
    <cellStyle name="MLEuro0" xfId="37"/>
    <cellStyle name="MLEuro0 2" xfId="38"/>
    <cellStyle name="MLMultiple0" xfId="39"/>
    <cellStyle name="MLMultiple0 2" xfId="40"/>
    <cellStyle name="MLPercent0" xfId="41"/>
    <cellStyle name="MLPercent0 2" xfId="42"/>
    <cellStyle name="MLPound0" xfId="43"/>
    <cellStyle name="MLPound0 2" xfId="44"/>
    <cellStyle name="MLYen0" xfId="45"/>
    <cellStyle name="MLYen0 2" xfId="46"/>
    <cellStyle name="Standard_Übersicht Haushalte" xfId="47"/>
    <cellStyle name="Percent" xfId="48"/>
    <cellStyle name="百分比 2" xfId="49"/>
    <cellStyle name="百分比 3" xfId="50"/>
    <cellStyle name="百分比 4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10" xfId="58"/>
    <cellStyle name="常规 11" xfId="59"/>
    <cellStyle name="常规 12" xfId="60"/>
    <cellStyle name="常规 13" xfId="61"/>
    <cellStyle name="常规 14" xfId="62"/>
    <cellStyle name="常规 15" xfId="63"/>
    <cellStyle name="常规 16" xfId="64"/>
    <cellStyle name="常规 17" xfId="65"/>
    <cellStyle name="常规 18" xfId="66"/>
    <cellStyle name="常规 19" xfId="67"/>
    <cellStyle name="常规 2" xfId="68"/>
    <cellStyle name="常规 2 2" xfId="69"/>
    <cellStyle name="常规 20" xfId="70"/>
    <cellStyle name="常规 21" xfId="71"/>
    <cellStyle name="常规 22" xfId="72"/>
    <cellStyle name="常规 23" xfId="73"/>
    <cellStyle name="常规 24" xfId="74"/>
    <cellStyle name="常规 25" xfId="75"/>
    <cellStyle name="常规 26" xfId="76"/>
    <cellStyle name="常规 27" xfId="77"/>
    <cellStyle name="常规 28" xfId="78"/>
    <cellStyle name="常规 29" xfId="79"/>
    <cellStyle name="常规 3" xfId="80"/>
    <cellStyle name="常规 4" xfId="81"/>
    <cellStyle name="常规 5" xfId="82"/>
    <cellStyle name="常规 6" xfId="83"/>
    <cellStyle name="常规 7" xfId="84"/>
    <cellStyle name="常规 8" xfId="85"/>
    <cellStyle name="常规 9" xfId="86"/>
    <cellStyle name="Hyperlink" xfId="87"/>
    <cellStyle name="个性色1" xfId="88"/>
    <cellStyle name="个性色2" xfId="89"/>
    <cellStyle name="个性色3" xfId="90"/>
    <cellStyle name="个性色4" xfId="91"/>
    <cellStyle name="个性色5" xfId="92"/>
    <cellStyle name="个性色6" xfId="93"/>
    <cellStyle name="好" xfId="94"/>
    <cellStyle name="汇总" xfId="95"/>
    <cellStyle name="Currency" xfId="96"/>
    <cellStyle name="Currency [0]" xfId="97"/>
    <cellStyle name="计算" xfId="98"/>
    <cellStyle name="检查单元格" xfId="99"/>
    <cellStyle name="解释性文本" xfId="100"/>
    <cellStyle name="警告文本" xfId="101"/>
    <cellStyle name="链接单元格" xfId="102"/>
    <cellStyle name="Comma" xfId="103"/>
    <cellStyle name="千位分隔 2" xfId="104"/>
    <cellStyle name="千位分隔 3" xfId="105"/>
    <cellStyle name="千位分隔 4" xfId="106"/>
    <cellStyle name="千位分隔 5" xfId="107"/>
    <cellStyle name="Comma [0]" xfId="108"/>
    <cellStyle name="适中" xfId="109"/>
    <cellStyle name="输出" xfId="110"/>
    <cellStyle name="输入" xfId="111"/>
    <cellStyle name="Followed Hyperlink" xfId="112"/>
    <cellStyle name="注释" xfId="11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zoomScalePageLayoutView="0" workbookViewId="0" topLeftCell="A1">
      <selection activeCell="K50" sqref="K50"/>
    </sheetView>
  </sheetViews>
  <sheetFormatPr defaultColWidth="8.875" defaultRowHeight="14.25"/>
  <cols>
    <col min="1" max="1" width="8.875" style="0" customWidth="1"/>
    <col min="2" max="2" width="19.375" style="0" customWidth="1"/>
    <col min="3" max="3" width="27.375" style="0" customWidth="1"/>
    <col min="4" max="4" width="14.00390625" style="0" customWidth="1"/>
    <col min="5" max="5" width="25.875" style="0" customWidth="1"/>
    <col min="6" max="6" width="12.125" style="0" customWidth="1"/>
    <col min="7" max="8" width="14.50390625" style="0" customWidth="1"/>
    <col min="9" max="9" width="36.375" style="0" bestFit="1" customWidth="1"/>
  </cols>
  <sheetData>
    <row r="1" spans="1:9" ht="15.75" thickBot="1">
      <c r="A1" s="179" t="s">
        <v>65</v>
      </c>
      <c r="B1" s="180"/>
      <c r="C1" s="180"/>
      <c r="D1" s="180"/>
      <c r="E1" s="180"/>
      <c r="F1" s="181"/>
      <c r="G1" s="25"/>
      <c r="H1" s="25"/>
      <c r="I1" s="25"/>
    </row>
    <row r="2" spans="1:9" ht="15">
      <c r="A2" s="182" t="s">
        <v>7</v>
      </c>
      <c r="B2" s="183"/>
      <c r="C2" s="184" t="s">
        <v>67</v>
      </c>
      <c r="D2" s="185"/>
      <c r="E2" s="185"/>
      <c r="F2" s="186"/>
      <c r="G2" s="26"/>
      <c r="H2" s="26"/>
      <c r="I2" s="26"/>
    </row>
    <row r="3" spans="1:9" ht="15">
      <c r="A3" s="5" t="s">
        <v>28</v>
      </c>
      <c r="B3" s="6"/>
      <c r="C3" s="187" t="s">
        <v>67</v>
      </c>
      <c r="D3" s="188"/>
      <c r="E3" s="188"/>
      <c r="F3" s="189"/>
      <c r="G3" s="26"/>
      <c r="H3" s="26"/>
      <c r="I3" s="26"/>
    </row>
    <row r="4" spans="1:9" ht="15.75" thickBot="1">
      <c r="A4" s="7" t="s">
        <v>4</v>
      </c>
      <c r="B4" s="8"/>
      <c r="C4" s="190" t="s">
        <v>80</v>
      </c>
      <c r="D4" s="191"/>
      <c r="E4" s="191"/>
      <c r="F4" s="192"/>
      <c r="G4" s="27"/>
      <c r="H4" s="27"/>
      <c r="I4" s="27"/>
    </row>
    <row r="5" spans="1:9" ht="15.75" thickBot="1">
      <c r="A5" s="14"/>
      <c r="B5" s="15"/>
      <c r="C5" s="15"/>
      <c r="D5" s="15"/>
      <c r="E5" s="15"/>
      <c r="F5" s="15"/>
      <c r="G5" s="15"/>
      <c r="H5" s="15"/>
      <c r="I5" s="15"/>
    </row>
    <row r="6" spans="1:9" ht="14.25" customHeight="1">
      <c r="A6" s="196" t="s">
        <v>29</v>
      </c>
      <c r="B6" s="198" t="s">
        <v>53</v>
      </c>
      <c r="C6" s="208" t="s">
        <v>56</v>
      </c>
      <c r="D6" s="209"/>
      <c r="E6" s="210"/>
      <c r="F6" s="158" t="s">
        <v>25</v>
      </c>
      <c r="G6" s="158" t="s">
        <v>24</v>
      </c>
      <c r="H6" s="158" t="s">
        <v>26</v>
      </c>
      <c r="I6" s="200" t="s">
        <v>55</v>
      </c>
    </row>
    <row r="7" spans="1:9" ht="15">
      <c r="A7" s="197"/>
      <c r="B7" s="199"/>
      <c r="C7" s="16" t="s">
        <v>54</v>
      </c>
      <c r="D7" s="16" t="s">
        <v>30</v>
      </c>
      <c r="E7" s="16" t="s">
        <v>31</v>
      </c>
      <c r="F7" s="159"/>
      <c r="G7" s="159"/>
      <c r="H7" s="159"/>
      <c r="I7" s="201"/>
    </row>
    <row r="8" spans="1:9" ht="15.75" thickBot="1">
      <c r="A8" s="46" t="s">
        <v>32</v>
      </c>
      <c r="B8" s="205" t="s">
        <v>33</v>
      </c>
      <c r="C8" s="206"/>
      <c r="D8" s="206"/>
      <c r="E8" s="206"/>
      <c r="F8" s="206"/>
      <c r="G8" s="206"/>
      <c r="H8" s="206"/>
      <c r="I8" s="207"/>
    </row>
    <row r="9" spans="1:9" ht="15">
      <c r="A9" s="47" t="s">
        <v>34</v>
      </c>
      <c r="B9" s="48" t="s">
        <v>13</v>
      </c>
      <c r="C9" s="162" t="s">
        <v>81</v>
      </c>
      <c r="D9" s="163"/>
      <c r="E9" s="163"/>
      <c r="F9" s="163"/>
      <c r="G9" s="163"/>
      <c r="H9" s="163"/>
      <c r="I9" s="164"/>
    </row>
    <row r="10" spans="1:9" ht="15">
      <c r="A10" s="18" t="s">
        <v>35</v>
      </c>
      <c r="B10" s="193" t="s">
        <v>189</v>
      </c>
      <c r="C10" s="140" t="s">
        <v>134</v>
      </c>
      <c r="D10" s="137">
        <v>1050</v>
      </c>
      <c r="E10" s="140" t="s">
        <v>206</v>
      </c>
      <c r="F10" s="135">
        <v>13320</v>
      </c>
      <c r="G10" s="135">
        <v>12600</v>
      </c>
      <c r="H10" s="30">
        <f>F10/G10</f>
        <v>1.0571428571428572</v>
      </c>
      <c r="I10" s="28" t="s">
        <v>211</v>
      </c>
    </row>
    <row r="11" spans="1:9" ht="15">
      <c r="A11" s="18" t="s">
        <v>36</v>
      </c>
      <c r="B11" s="194"/>
      <c r="C11" s="140" t="s">
        <v>135</v>
      </c>
      <c r="D11" s="137" t="s">
        <v>142</v>
      </c>
      <c r="E11" s="140" t="s">
        <v>207</v>
      </c>
      <c r="F11" s="135">
        <v>4429</v>
      </c>
      <c r="G11" s="135">
        <v>4100</v>
      </c>
      <c r="H11" s="30">
        <f aca="true" t="shared" si="0" ref="H11:H17">F11/G11</f>
        <v>1.0802439024390245</v>
      </c>
      <c r="I11" s="28" t="s">
        <v>212</v>
      </c>
    </row>
    <row r="12" spans="1:9" ht="15">
      <c r="A12" s="18" t="s">
        <v>37</v>
      </c>
      <c r="B12" s="194"/>
      <c r="C12" s="140" t="s">
        <v>136</v>
      </c>
      <c r="D12" s="137">
        <v>150</v>
      </c>
      <c r="E12" s="140" t="s">
        <v>208</v>
      </c>
      <c r="F12" s="135">
        <v>1501</v>
      </c>
      <c r="G12" s="135">
        <v>1800</v>
      </c>
      <c r="H12" s="30">
        <f t="shared" si="0"/>
        <v>0.8338888888888889</v>
      </c>
      <c r="I12" s="28" t="s">
        <v>213</v>
      </c>
    </row>
    <row r="13" spans="1:9" ht="15">
      <c r="A13" s="18" t="s">
        <v>38</v>
      </c>
      <c r="B13" s="194"/>
      <c r="C13" s="140" t="s">
        <v>137</v>
      </c>
      <c r="D13" s="137">
        <v>30</v>
      </c>
      <c r="E13" s="140" t="s">
        <v>143</v>
      </c>
      <c r="F13" s="135">
        <v>1350</v>
      </c>
      <c r="G13" s="135">
        <v>1800</v>
      </c>
      <c r="H13" s="30">
        <f t="shared" si="0"/>
        <v>0.75</v>
      </c>
      <c r="I13" s="28" t="s">
        <v>214</v>
      </c>
    </row>
    <row r="14" spans="1:9" ht="15">
      <c r="A14" s="18" t="s">
        <v>39</v>
      </c>
      <c r="B14" s="194"/>
      <c r="C14" s="140" t="s">
        <v>138</v>
      </c>
      <c r="D14" s="137">
        <v>300</v>
      </c>
      <c r="E14" s="140" t="s">
        <v>209</v>
      </c>
      <c r="F14" s="135">
        <v>148.7</v>
      </c>
      <c r="G14" s="135">
        <v>600</v>
      </c>
      <c r="H14" s="30">
        <f t="shared" si="0"/>
        <v>0.24783333333333332</v>
      </c>
      <c r="I14" s="28" t="s">
        <v>215</v>
      </c>
    </row>
    <row r="15" spans="1:9" ht="15">
      <c r="A15" s="18" t="s">
        <v>40</v>
      </c>
      <c r="B15" s="194"/>
      <c r="C15" s="140" t="s">
        <v>139</v>
      </c>
      <c r="D15" s="137">
        <v>50</v>
      </c>
      <c r="E15" s="140" t="s">
        <v>209</v>
      </c>
      <c r="F15" s="135">
        <v>98.3</v>
      </c>
      <c r="G15" s="135">
        <v>100</v>
      </c>
      <c r="H15" s="30">
        <f t="shared" si="0"/>
        <v>0.983</v>
      </c>
      <c r="I15" s="28" t="s">
        <v>219</v>
      </c>
    </row>
    <row r="16" spans="1:9" ht="15">
      <c r="A16" s="18" t="s">
        <v>130</v>
      </c>
      <c r="B16" s="195"/>
      <c r="C16" s="140" t="s">
        <v>140</v>
      </c>
      <c r="D16" s="137">
        <v>50</v>
      </c>
      <c r="E16" s="140" t="s">
        <v>210</v>
      </c>
      <c r="F16" s="135">
        <v>520</v>
      </c>
      <c r="G16" s="135">
        <v>1500</v>
      </c>
      <c r="H16" s="30">
        <f t="shared" si="0"/>
        <v>0.3466666666666667</v>
      </c>
      <c r="I16" s="28" t="s">
        <v>218</v>
      </c>
    </row>
    <row r="17" spans="1:9" ht="15">
      <c r="A17" s="18" t="s">
        <v>131</v>
      </c>
      <c r="B17" s="140" t="s">
        <v>141</v>
      </c>
      <c r="C17" s="17"/>
      <c r="D17" s="17"/>
      <c r="E17" s="17"/>
      <c r="F17" s="135">
        <v>15917.05</v>
      </c>
      <c r="G17" s="135">
        <v>22500</v>
      </c>
      <c r="H17" s="30">
        <f t="shared" si="0"/>
        <v>0.7074244444444444</v>
      </c>
      <c r="I17" s="28" t="s">
        <v>216</v>
      </c>
    </row>
    <row r="18" spans="1:9" ht="15.75" thickBot="1">
      <c r="A18" s="49"/>
      <c r="B18" s="58" t="s">
        <v>61</v>
      </c>
      <c r="C18" s="50"/>
      <c r="D18" s="50"/>
      <c r="E18" s="50"/>
      <c r="F18" s="50">
        <f>F16+F15+F17+F14+F13+F12+F11+F10</f>
        <v>37284.05</v>
      </c>
      <c r="G18" s="50">
        <f>G16+G15+G17+G14+G13+G12+G11+G10</f>
        <v>45000</v>
      </c>
      <c r="H18" s="51"/>
      <c r="I18" s="52"/>
    </row>
    <row r="19" spans="1:9" ht="15">
      <c r="A19" s="47" t="s">
        <v>41</v>
      </c>
      <c r="B19" s="48" t="s">
        <v>14</v>
      </c>
      <c r="C19" s="162" t="s">
        <v>84</v>
      </c>
      <c r="D19" s="163"/>
      <c r="E19" s="163"/>
      <c r="F19" s="163"/>
      <c r="G19" s="163"/>
      <c r="H19" s="163"/>
      <c r="I19" s="164"/>
    </row>
    <row r="20" spans="1:9" ht="15">
      <c r="A20" s="18" t="s">
        <v>42</v>
      </c>
      <c r="B20" s="19"/>
      <c r="C20" s="140" t="s">
        <v>139</v>
      </c>
      <c r="D20" s="137">
        <v>40</v>
      </c>
      <c r="E20" s="134" t="s">
        <v>144</v>
      </c>
      <c r="F20" s="135">
        <v>490.51</v>
      </c>
      <c r="G20" s="135">
        <v>600</v>
      </c>
      <c r="H20" s="30">
        <f>F20/G20</f>
        <v>0.8175166666666667</v>
      </c>
      <c r="I20" s="171" t="s">
        <v>217</v>
      </c>
    </row>
    <row r="21" spans="1:9" ht="15">
      <c r="A21" s="18" t="s">
        <v>43</v>
      </c>
      <c r="B21" s="20"/>
      <c r="C21" s="140" t="s">
        <v>137</v>
      </c>
      <c r="D21" s="137">
        <v>30</v>
      </c>
      <c r="E21" s="134" t="s">
        <v>145</v>
      </c>
      <c r="F21" s="135">
        <v>773</v>
      </c>
      <c r="G21" s="135">
        <v>900</v>
      </c>
      <c r="H21" s="30">
        <f>F21/G21</f>
        <v>0.8588888888888889</v>
      </c>
      <c r="I21" s="172"/>
    </row>
    <row r="22" spans="1:9" ht="15">
      <c r="A22" s="18" t="s">
        <v>44</v>
      </c>
      <c r="B22" s="20"/>
      <c r="C22" s="140" t="s">
        <v>196</v>
      </c>
      <c r="D22" s="137">
        <v>15</v>
      </c>
      <c r="E22" s="134" t="s">
        <v>146</v>
      </c>
      <c r="F22" s="135">
        <v>0</v>
      </c>
      <c r="G22" s="135">
        <v>150</v>
      </c>
      <c r="H22" s="31"/>
      <c r="I22" s="173"/>
    </row>
    <row r="23" spans="1:9" ht="15.75" thickBot="1">
      <c r="A23" s="53"/>
      <c r="B23" s="59" t="s">
        <v>62</v>
      </c>
      <c r="C23" s="54"/>
      <c r="D23" s="54"/>
      <c r="E23" s="55"/>
      <c r="F23" s="60">
        <f>F22+F21+F20</f>
        <v>1263.51</v>
      </c>
      <c r="G23" s="60">
        <f>G22+G21+G20</f>
        <v>1650</v>
      </c>
      <c r="H23" s="56"/>
      <c r="I23" s="57"/>
    </row>
    <row r="24" spans="1:10" ht="15">
      <c r="A24" s="47" t="s">
        <v>87</v>
      </c>
      <c r="B24" s="48" t="s">
        <v>15</v>
      </c>
      <c r="C24" s="162" t="s">
        <v>86</v>
      </c>
      <c r="D24" s="163"/>
      <c r="E24" s="163"/>
      <c r="F24" s="163"/>
      <c r="G24" s="163"/>
      <c r="H24" s="163"/>
      <c r="I24" s="164"/>
      <c r="J24" s="154"/>
    </row>
    <row r="25" spans="1:10" ht="15">
      <c r="A25" s="18" t="s">
        <v>88</v>
      </c>
      <c r="B25" s="19"/>
      <c r="C25" s="140" t="s">
        <v>197</v>
      </c>
      <c r="D25" s="137">
        <v>3500</v>
      </c>
      <c r="E25" s="140" t="s">
        <v>190</v>
      </c>
      <c r="F25" s="138">
        <v>188</v>
      </c>
      <c r="G25" s="138">
        <v>3500</v>
      </c>
      <c r="H25" s="30">
        <f>F25/G25</f>
        <v>0.053714285714285714</v>
      </c>
      <c r="I25" s="153" t="s">
        <v>229</v>
      </c>
      <c r="J25" s="154"/>
    </row>
    <row r="26" spans="1:9" ht="15">
      <c r="A26" s="18" t="s">
        <v>89</v>
      </c>
      <c r="B26" s="20"/>
      <c r="C26" s="140" t="s">
        <v>198</v>
      </c>
      <c r="D26" s="137">
        <v>300</v>
      </c>
      <c r="E26" s="140" t="s">
        <v>191</v>
      </c>
      <c r="F26" s="138">
        <v>714</v>
      </c>
      <c r="G26" s="138">
        <v>300</v>
      </c>
      <c r="H26" s="30">
        <f aca="true" t="shared" si="1" ref="H26:H32">F26/G26</f>
        <v>2.38</v>
      </c>
      <c r="I26" s="28" t="s">
        <v>228</v>
      </c>
    </row>
    <row r="27" spans="1:9" ht="27.75">
      <c r="A27" s="18" t="s">
        <v>90</v>
      </c>
      <c r="B27" s="20"/>
      <c r="C27" s="140" t="s">
        <v>199</v>
      </c>
      <c r="D27" s="137">
        <v>5000</v>
      </c>
      <c r="E27" s="140" t="s">
        <v>192</v>
      </c>
      <c r="F27" s="138">
        <v>3781.75</v>
      </c>
      <c r="G27" s="139">
        <v>5000</v>
      </c>
      <c r="H27" s="30">
        <f t="shared" si="1"/>
        <v>0.75635</v>
      </c>
      <c r="I27" s="153" t="s">
        <v>230</v>
      </c>
    </row>
    <row r="28" spans="1:9" ht="15">
      <c r="A28" s="18" t="s">
        <v>91</v>
      </c>
      <c r="B28" s="20"/>
      <c r="C28" s="140" t="s">
        <v>138</v>
      </c>
      <c r="D28" s="137">
        <v>200</v>
      </c>
      <c r="E28" s="140" t="s">
        <v>193</v>
      </c>
      <c r="F28" s="138">
        <v>1493.37</v>
      </c>
      <c r="G28" s="138">
        <v>2000</v>
      </c>
      <c r="H28" s="30">
        <f t="shared" si="1"/>
        <v>0.7466849999999999</v>
      </c>
      <c r="I28" s="153" t="s">
        <v>222</v>
      </c>
    </row>
    <row r="29" spans="1:9" ht="15">
      <c r="A29" s="18" t="s">
        <v>92</v>
      </c>
      <c r="B29" s="20"/>
      <c r="C29" s="140" t="s">
        <v>149</v>
      </c>
      <c r="D29" s="137">
        <v>600</v>
      </c>
      <c r="E29" s="140" t="s">
        <v>191</v>
      </c>
      <c r="F29" s="138">
        <v>454</v>
      </c>
      <c r="G29" s="138">
        <v>600</v>
      </c>
      <c r="H29" s="30">
        <f t="shared" si="1"/>
        <v>0.7566666666666667</v>
      </c>
      <c r="I29" s="28" t="s">
        <v>220</v>
      </c>
    </row>
    <row r="30" spans="1:9" ht="15">
      <c r="A30" s="18" t="s">
        <v>93</v>
      </c>
      <c r="B30" s="20"/>
      <c r="C30" s="140" t="s">
        <v>150</v>
      </c>
      <c r="D30" s="137">
        <v>150</v>
      </c>
      <c r="E30" s="140" t="s">
        <v>193</v>
      </c>
      <c r="F30" s="138">
        <v>0</v>
      </c>
      <c r="G30" s="138">
        <v>1500</v>
      </c>
      <c r="H30" s="30">
        <f t="shared" si="1"/>
        <v>0</v>
      </c>
      <c r="I30" s="28" t="s">
        <v>225</v>
      </c>
    </row>
    <row r="31" spans="1:9" ht="15">
      <c r="A31" s="18" t="s">
        <v>147</v>
      </c>
      <c r="B31" s="133"/>
      <c r="C31" s="140" t="s">
        <v>200</v>
      </c>
      <c r="D31" s="137">
        <v>200</v>
      </c>
      <c r="E31" s="140" t="s">
        <v>193</v>
      </c>
      <c r="F31" s="138">
        <v>1400</v>
      </c>
      <c r="G31" s="138">
        <v>2000</v>
      </c>
      <c r="H31" s="30">
        <f t="shared" si="1"/>
        <v>0.7</v>
      </c>
      <c r="I31" s="177" t="s">
        <v>221</v>
      </c>
    </row>
    <row r="32" spans="1:9" ht="15">
      <c r="A32" s="18" t="s">
        <v>148</v>
      </c>
      <c r="B32" s="133"/>
      <c r="C32" s="140" t="s">
        <v>201</v>
      </c>
      <c r="D32" s="137">
        <v>200</v>
      </c>
      <c r="E32" s="136" t="s">
        <v>194</v>
      </c>
      <c r="F32" s="138">
        <v>2800</v>
      </c>
      <c r="G32" s="138">
        <v>4000</v>
      </c>
      <c r="H32" s="30">
        <f t="shared" si="1"/>
        <v>0.7</v>
      </c>
      <c r="I32" s="178"/>
    </row>
    <row r="33" spans="1:9" ht="15.75" thickBot="1">
      <c r="A33" s="49"/>
      <c r="B33" s="58" t="s">
        <v>94</v>
      </c>
      <c r="C33" s="50"/>
      <c r="D33" s="50"/>
      <c r="E33" s="50"/>
      <c r="F33" s="50">
        <f>F30+F32+F31+F29+F28+F27+F26+F25</f>
        <v>10831.119999999999</v>
      </c>
      <c r="G33" s="50">
        <f>G30+G32+G31+G29+G28+G27+G26+G25</f>
        <v>18900</v>
      </c>
      <c r="H33" s="51"/>
      <c r="I33" s="52"/>
    </row>
    <row r="34" spans="1:9" ht="15">
      <c r="A34" s="47" t="s">
        <v>98</v>
      </c>
      <c r="B34" s="48" t="s">
        <v>97</v>
      </c>
      <c r="C34" s="162" t="s">
        <v>96</v>
      </c>
      <c r="D34" s="163"/>
      <c r="E34" s="163"/>
      <c r="F34" s="163"/>
      <c r="G34" s="163"/>
      <c r="H34" s="163"/>
      <c r="I34" s="164"/>
    </row>
    <row r="35" spans="1:9" ht="15">
      <c r="A35" s="18" t="s">
        <v>99</v>
      </c>
      <c r="B35" s="19"/>
      <c r="C35" s="140" t="s">
        <v>151</v>
      </c>
      <c r="D35" s="137">
        <v>2000</v>
      </c>
      <c r="E35" s="140" t="s">
        <v>202</v>
      </c>
      <c r="F35" s="141"/>
      <c r="G35" s="141">
        <v>6000</v>
      </c>
      <c r="H35" s="30"/>
      <c r="I35" s="28"/>
    </row>
    <row r="36" spans="1:9" ht="15">
      <c r="A36" s="18" t="s">
        <v>100</v>
      </c>
      <c r="B36" s="20"/>
      <c r="C36" s="140" t="s">
        <v>152</v>
      </c>
      <c r="D36" s="137">
        <v>2000</v>
      </c>
      <c r="E36" s="140" t="s">
        <v>203</v>
      </c>
      <c r="F36" s="141"/>
      <c r="G36" s="141">
        <v>2000</v>
      </c>
      <c r="H36" s="30"/>
      <c r="I36" s="28"/>
    </row>
    <row r="37" spans="1:9" ht="15">
      <c r="A37" s="18" t="s">
        <v>101</v>
      </c>
      <c r="B37" s="20"/>
      <c r="C37" s="140" t="s">
        <v>153</v>
      </c>
      <c r="D37" s="137" t="s">
        <v>162</v>
      </c>
      <c r="E37" s="140" t="s">
        <v>204</v>
      </c>
      <c r="F37" s="141"/>
      <c r="G37" s="141">
        <v>5000</v>
      </c>
      <c r="H37" s="30"/>
      <c r="I37" s="28"/>
    </row>
    <row r="38" spans="1:9" ht="15">
      <c r="A38" s="18" t="s">
        <v>102</v>
      </c>
      <c r="B38" s="20"/>
      <c r="C38" s="140" t="s">
        <v>154</v>
      </c>
      <c r="D38" s="137">
        <v>2000</v>
      </c>
      <c r="E38" s="140" t="s">
        <v>204</v>
      </c>
      <c r="F38" s="141"/>
      <c r="G38" s="141">
        <v>2000</v>
      </c>
      <c r="H38" s="30"/>
      <c r="I38" s="28"/>
    </row>
    <row r="39" spans="1:9" ht="15">
      <c r="A39" s="18" t="s">
        <v>103</v>
      </c>
      <c r="B39" s="20"/>
      <c r="C39" s="140" t="s">
        <v>155</v>
      </c>
      <c r="D39" s="137">
        <v>9600</v>
      </c>
      <c r="E39" s="140" t="s">
        <v>203</v>
      </c>
      <c r="F39" s="141"/>
      <c r="G39" s="141">
        <v>9600</v>
      </c>
      <c r="H39" s="30"/>
      <c r="I39" s="28"/>
    </row>
    <row r="40" spans="1:9" ht="15">
      <c r="A40" s="18" t="s">
        <v>104</v>
      </c>
      <c r="B40" s="20"/>
      <c r="C40" s="140" t="s">
        <v>156</v>
      </c>
      <c r="D40" s="137">
        <v>500</v>
      </c>
      <c r="E40" s="140" t="s">
        <v>205</v>
      </c>
      <c r="F40" s="141"/>
      <c r="G40" s="141">
        <v>3500</v>
      </c>
      <c r="H40" s="30"/>
      <c r="I40" s="28"/>
    </row>
    <row r="41" spans="1:9" ht="15.75" thickBot="1">
      <c r="A41" s="49"/>
      <c r="B41" s="58" t="s">
        <v>105</v>
      </c>
      <c r="C41" s="50"/>
      <c r="D41" s="50"/>
      <c r="E41" s="50"/>
      <c r="F41" s="50">
        <f>F40+F39+F38+F37+F36+F35</f>
        <v>0</v>
      </c>
      <c r="G41" s="50">
        <f>G40+G39+G38+G37+G36+G35</f>
        <v>28100</v>
      </c>
      <c r="H41" s="51"/>
      <c r="I41" s="52"/>
    </row>
    <row r="42" spans="1:9" ht="15">
      <c r="A42" s="47" t="s">
        <v>108</v>
      </c>
      <c r="B42" s="48" t="s">
        <v>107</v>
      </c>
      <c r="C42" s="162" t="s">
        <v>74</v>
      </c>
      <c r="D42" s="163"/>
      <c r="E42" s="163"/>
      <c r="F42" s="163"/>
      <c r="G42" s="163"/>
      <c r="H42" s="163"/>
      <c r="I42" s="164"/>
    </row>
    <row r="43" spans="1:9" ht="15">
      <c r="A43" s="18" t="s">
        <v>109</v>
      </c>
      <c r="B43" s="19"/>
      <c r="C43" s="142" t="s">
        <v>163</v>
      </c>
      <c r="D43" s="137">
        <v>16000</v>
      </c>
      <c r="E43" s="142" t="s">
        <v>157</v>
      </c>
      <c r="F43" s="143"/>
      <c r="G43" s="143">
        <v>16000</v>
      </c>
      <c r="H43" s="30"/>
      <c r="I43" s="28"/>
    </row>
    <row r="44" spans="1:9" ht="15">
      <c r="A44" s="18" t="s">
        <v>110</v>
      </c>
      <c r="B44" s="20"/>
      <c r="C44" s="142" t="s">
        <v>164</v>
      </c>
      <c r="D44" s="137">
        <v>800</v>
      </c>
      <c r="E44" s="142" t="s">
        <v>158</v>
      </c>
      <c r="F44" s="143"/>
      <c r="G44" s="143">
        <v>4800</v>
      </c>
      <c r="H44" s="30"/>
      <c r="I44" s="28"/>
    </row>
    <row r="45" spans="1:9" ht="15">
      <c r="A45" s="18" t="s">
        <v>111</v>
      </c>
      <c r="B45" s="20"/>
      <c r="C45" s="142" t="s">
        <v>165</v>
      </c>
      <c r="D45" s="137">
        <v>30000</v>
      </c>
      <c r="E45" s="142" t="s">
        <v>159</v>
      </c>
      <c r="F45" s="143"/>
      <c r="G45" s="174">
        <v>70000</v>
      </c>
      <c r="H45" s="30"/>
      <c r="I45" s="28"/>
    </row>
    <row r="46" spans="1:9" ht="15">
      <c r="A46" s="18" t="s">
        <v>112</v>
      </c>
      <c r="B46" s="20"/>
      <c r="C46" s="142" t="s">
        <v>166</v>
      </c>
      <c r="D46" s="137">
        <v>20000</v>
      </c>
      <c r="E46" s="142" t="s">
        <v>160</v>
      </c>
      <c r="F46" s="143"/>
      <c r="G46" s="175"/>
      <c r="H46" s="30"/>
      <c r="I46" s="28"/>
    </row>
    <row r="47" spans="1:9" ht="15">
      <c r="A47" s="18" t="s">
        <v>113</v>
      </c>
      <c r="B47" s="20"/>
      <c r="C47" s="142" t="s">
        <v>167</v>
      </c>
      <c r="D47" s="137">
        <v>10000</v>
      </c>
      <c r="E47" s="142" t="s">
        <v>161</v>
      </c>
      <c r="F47" s="143"/>
      <c r="G47" s="176"/>
      <c r="H47" s="30"/>
      <c r="I47" s="28"/>
    </row>
    <row r="48" spans="1:9" ht="15.75" thickBot="1">
      <c r="A48" s="49"/>
      <c r="B48" s="58" t="s">
        <v>114</v>
      </c>
      <c r="C48" s="50"/>
      <c r="D48" s="50"/>
      <c r="E48" s="50"/>
      <c r="F48" s="50">
        <f>F47+F46+F45+F44+F43</f>
        <v>0</v>
      </c>
      <c r="G48" s="50">
        <f>G47+G46+G45+G44+G43</f>
        <v>90800</v>
      </c>
      <c r="H48" s="51"/>
      <c r="I48" s="52"/>
    </row>
    <row r="49" spans="1:9" ht="15">
      <c r="A49" s="47" t="s">
        <v>118</v>
      </c>
      <c r="B49" s="48" t="s">
        <v>115</v>
      </c>
      <c r="C49" s="162" t="s">
        <v>117</v>
      </c>
      <c r="D49" s="163"/>
      <c r="E49" s="163"/>
      <c r="F49" s="163"/>
      <c r="G49" s="163"/>
      <c r="H49" s="163"/>
      <c r="I49" s="164"/>
    </row>
    <row r="50" spans="1:9" ht="15">
      <c r="A50" s="18" t="s">
        <v>119</v>
      </c>
      <c r="B50" s="19"/>
      <c r="C50" s="144" t="s">
        <v>168</v>
      </c>
      <c r="D50" s="149">
        <v>5000</v>
      </c>
      <c r="E50" s="150" t="s">
        <v>195</v>
      </c>
      <c r="F50" s="17">
        <v>52000</v>
      </c>
      <c r="G50" s="30">
        <v>55000</v>
      </c>
      <c r="H50" s="30">
        <f>F50/G50</f>
        <v>0.9454545454545454</v>
      </c>
      <c r="I50" s="28" t="s">
        <v>231</v>
      </c>
    </row>
    <row r="51" spans="1:9" ht="15.75" thickBot="1">
      <c r="A51" s="49"/>
      <c r="B51" s="58" t="s">
        <v>120</v>
      </c>
      <c r="C51" s="50"/>
      <c r="D51" s="50"/>
      <c r="E51" s="50"/>
      <c r="F51" s="50">
        <f>F50</f>
        <v>52000</v>
      </c>
      <c r="G51" s="50">
        <f>G50</f>
        <v>55000</v>
      </c>
      <c r="H51" s="51"/>
      <c r="I51" s="52"/>
    </row>
    <row r="52" spans="1:9" ht="15">
      <c r="A52" s="47" t="s">
        <v>122</v>
      </c>
      <c r="B52" s="48" t="s">
        <v>121</v>
      </c>
      <c r="C52" s="162" t="s">
        <v>123</v>
      </c>
      <c r="D52" s="163"/>
      <c r="E52" s="163"/>
      <c r="F52" s="163"/>
      <c r="G52" s="163"/>
      <c r="H52" s="163"/>
      <c r="I52" s="164"/>
    </row>
    <row r="53" spans="1:9" ht="24" customHeight="1">
      <c r="A53" s="18" t="s">
        <v>124</v>
      </c>
      <c r="B53" s="145" t="s">
        <v>170</v>
      </c>
      <c r="C53" s="145" t="s">
        <v>72</v>
      </c>
      <c r="D53" s="146"/>
      <c r="E53" s="145" t="s">
        <v>171</v>
      </c>
      <c r="F53" s="148"/>
      <c r="G53" s="148">
        <v>56000</v>
      </c>
      <c r="H53" s="30"/>
      <c r="I53" s="28"/>
    </row>
    <row r="54" spans="1:9" ht="15">
      <c r="A54" s="18" t="s">
        <v>125</v>
      </c>
      <c r="B54" s="211" t="s">
        <v>172</v>
      </c>
      <c r="C54" s="145" t="s">
        <v>132</v>
      </c>
      <c r="D54" s="147">
        <v>300</v>
      </c>
      <c r="E54" s="145" t="s">
        <v>173</v>
      </c>
      <c r="F54" s="148"/>
      <c r="G54" s="148">
        <v>7200</v>
      </c>
      <c r="H54" s="30"/>
      <c r="I54" s="28"/>
    </row>
    <row r="55" spans="1:9" ht="15">
      <c r="A55" s="18" t="s">
        <v>126</v>
      </c>
      <c r="B55" s="212"/>
      <c r="C55" s="145" t="s">
        <v>133</v>
      </c>
      <c r="D55" s="146">
        <v>50</v>
      </c>
      <c r="E55" s="145" t="s">
        <v>174</v>
      </c>
      <c r="F55" s="148"/>
      <c r="G55" s="148">
        <v>2400</v>
      </c>
      <c r="H55" s="30"/>
      <c r="I55" s="28"/>
    </row>
    <row r="56" spans="1:9" ht="15">
      <c r="A56" s="18" t="s">
        <v>127</v>
      </c>
      <c r="B56" s="212"/>
      <c r="C56" s="145" t="s">
        <v>175</v>
      </c>
      <c r="D56" s="146">
        <v>1700</v>
      </c>
      <c r="E56" s="145" t="s">
        <v>176</v>
      </c>
      <c r="F56" s="148"/>
      <c r="G56" s="148">
        <v>3400</v>
      </c>
      <c r="H56" s="30"/>
      <c r="I56" s="28"/>
    </row>
    <row r="57" spans="1:9" ht="15">
      <c r="A57" s="18" t="s">
        <v>128</v>
      </c>
      <c r="B57" s="213"/>
      <c r="C57" s="145" t="s">
        <v>177</v>
      </c>
      <c r="D57" s="146">
        <v>1000</v>
      </c>
      <c r="E57" s="145" t="s">
        <v>178</v>
      </c>
      <c r="F57" s="148"/>
      <c r="G57" s="148">
        <v>3000</v>
      </c>
      <c r="H57" s="30"/>
      <c r="I57" s="28"/>
    </row>
    <row r="58" spans="1:9" ht="15.75" thickBot="1">
      <c r="A58" s="49"/>
      <c r="B58" s="58" t="s">
        <v>129</v>
      </c>
      <c r="C58" s="50"/>
      <c r="D58" s="50"/>
      <c r="E58" s="50"/>
      <c r="F58" s="50">
        <f>F57+F56+F55+F54+F53</f>
        <v>0</v>
      </c>
      <c r="G58" s="50">
        <f>G57+G56+G55+G54+G53</f>
        <v>72000</v>
      </c>
      <c r="H58" s="51"/>
      <c r="I58" s="52"/>
    </row>
    <row r="59" spans="1:9" ht="15.75" thickBot="1">
      <c r="A59" s="36"/>
      <c r="B59" s="61" t="s">
        <v>63</v>
      </c>
      <c r="C59" s="62"/>
      <c r="D59" s="62"/>
      <c r="E59" s="62"/>
      <c r="F59" s="63">
        <f>F23+F18+F33+F41+F48+F51+F58</f>
        <v>101378.68000000001</v>
      </c>
      <c r="G59" s="63">
        <f>G23+G18+G33+G41+G48+G51+G58</f>
        <v>311450</v>
      </c>
      <c r="H59" s="39"/>
      <c r="I59" s="40"/>
    </row>
    <row r="60" spans="1:9" ht="15">
      <c r="A60" s="64" t="s">
        <v>46</v>
      </c>
      <c r="B60" s="65" t="s">
        <v>16</v>
      </c>
      <c r="C60" s="202"/>
      <c r="D60" s="203"/>
      <c r="E60" s="203"/>
      <c r="F60" s="203"/>
      <c r="G60" s="203"/>
      <c r="H60" s="203"/>
      <c r="I60" s="204"/>
    </row>
    <row r="61" spans="1:9" ht="15">
      <c r="A61" s="18" t="s">
        <v>47</v>
      </c>
      <c r="B61" s="165" t="s">
        <v>73</v>
      </c>
      <c r="C61" s="145" t="s">
        <v>183</v>
      </c>
      <c r="D61" s="20"/>
      <c r="E61" s="21"/>
      <c r="F61" s="148">
        <v>300</v>
      </c>
      <c r="G61" s="168">
        <v>31145</v>
      </c>
      <c r="H61" s="31"/>
      <c r="I61" s="29"/>
    </row>
    <row r="62" spans="1:9" ht="15">
      <c r="A62" s="18" t="s">
        <v>179</v>
      </c>
      <c r="B62" s="166"/>
      <c r="C62" s="145" t="s">
        <v>184</v>
      </c>
      <c r="D62" s="20"/>
      <c r="E62" s="21"/>
      <c r="F62" s="148">
        <v>1800</v>
      </c>
      <c r="G62" s="169"/>
      <c r="H62" s="31"/>
      <c r="I62" s="29"/>
    </row>
    <row r="63" spans="1:9" ht="15">
      <c r="A63" s="18" t="s">
        <v>180</v>
      </c>
      <c r="B63" s="166"/>
      <c r="C63" s="145" t="s">
        <v>185</v>
      </c>
      <c r="D63" s="20"/>
      <c r="E63" s="21"/>
      <c r="F63" s="148">
        <v>3000</v>
      </c>
      <c r="G63" s="169"/>
      <c r="H63" s="31"/>
      <c r="I63" s="29"/>
    </row>
    <row r="64" spans="1:9" ht="15">
      <c r="A64" s="18" t="s">
        <v>181</v>
      </c>
      <c r="B64" s="166"/>
      <c r="C64" s="145" t="s">
        <v>186</v>
      </c>
      <c r="D64" s="20"/>
      <c r="E64" s="21"/>
      <c r="F64" s="148">
        <v>130</v>
      </c>
      <c r="G64" s="169"/>
      <c r="H64" s="31"/>
      <c r="I64" s="29"/>
    </row>
    <row r="65" spans="1:9" ht="15">
      <c r="A65" s="18" t="s">
        <v>182</v>
      </c>
      <c r="B65" s="167"/>
      <c r="C65" s="145" t="s">
        <v>187</v>
      </c>
      <c r="D65" s="20"/>
      <c r="E65" s="21"/>
      <c r="F65" s="148">
        <v>3979.24</v>
      </c>
      <c r="G65" s="170"/>
      <c r="H65" s="31"/>
      <c r="I65" s="29"/>
    </row>
    <row r="66" spans="1:9" ht="15">
      <c r="A66" s="18" t="s">
        <v>188</v>
      </c>
      <c r="B66" s="145" t="s">
        <v>17</v>
      </c>
      <c r="C66" s="20"/>
      <c r="D66" s="20"/>
      <c r="E66" s="22"/>
      <c r="F66" s="148">
        <v>8112.27</v>
      </c>
      <c r="G66" s="148">
        <v>13703.8</v>
      </c>
      <c r="H66" s="31"/>
      <c r="I66" s="29"/>
    </row>
    <row r="67" spans="1:9" ht="15.75" thickBot="1">
      <c r="A67" s="66"/>
      <c r="B67" s="67" t="s">
        <v>45</v>
      </c>
      <c r="C67" s="73"/>
      <c r="D67" s="68"/>
      <c r="E67" s="69"/>
      <c r="F67" s="72">
        <f>F66+F63+F62+F64+F65+F61</f>
        <v>17321.510000000002</v>
      </c>
      <c r="G67" s="72">
        <f>G66+G63+G62+G64+G65+G61</f>
        <v>44848.8</v>
      </c>
      <c r="H67" s="70"/>
      <c r="I67" s="71"/>
    </row>
    <row r="68" spans="1:9" ht="24.75" customHeight="1" thickBot="1">
      <c r="A68" s="41" t="s">
        <v>48</v>
      </c>
      <c r="B68" s="42" t="s">
        <v>18</v>
      </c>
      <c r="C68" s="145" t="s">
        <v>20</v>
      </c>
      <c r="D68" s="43"/>
      <c r="E68" s="44"/>
      <c r="F68" s="148"/>
      <c r="G68" s="148">
        <v>15572.5</v>
      </c>
      <c r="H68" s="44"/>
      <c r="I68" s="45"/>
    </row>
    <row r="69" spans="1:9" ht="15.75" thickBot="1">
      <c r="A69" s="36"/>
      <c r="B69" s="37" t="s">
        <v>45</v>
      </c>
      <c r="C69" s="38"/>
      <c r="D69" s="38"/>
      <c r="E69" s="37"/>
      <c r="F69" s="63">
        <f>F68</f>
        <v>0</v>
      </c>
      <c r="G69" s="63">
        <f>G68</f>
        <v>15572.5</v>
      </c>
      <c r="H69" s="39"/>
      <c r="I69" s="40"/>
    </row>
    <row r="70" spans="1:9" ht="15.75" thickBot="1">
      <c r="A70" s="160" t="s">
        <v>49</v>
      </c>
      <c r="B70" s="161"/>
      <c r="C70" s="32"/>
      <c r="D70" s="32"/>
      <c r="E70" s="33"/>
      <c r="F70" s="74">
        <f>F69+F67+F59</f>
        <v>118700.19</v>
      </c>
      <c r="G70" s="74">
        <f>G69+G67+G59</f>
        <v>371871.3</v>
      </c>
      <c r="H70" s="34"/>
      <c r="I70" s="35"/>
    </row>
    <row r="71" spans="1:9" ht="15.75" thickBot="1">
      <c r="A71" s="75"/>
      <c r="B71" s="76"/>
      <c r="C71" s="77"/>
      <c r="D71" s="77"/>
      <c r="E71" s="78"/>
      <c r="F71" s="79"/>
      <c r="G71" s="80"/>
      <c r="H71" s="80"/>
      <c r="I71" s="80"/>
    </row>
    <row r="72" spans="1:9" ht="15">
      <c r="A72" s="155" t="s">
        <v>50</v>
      </c>
      <c r="B72" s="156"/>
      <c r="C72" s="156"/>
      <c r="D72" s="156"/>
      <c r="E72" s="156"/>
      <c r="F72" s="157"/>
      <c r="G72" s="23"/>
      <c r="H72" s="23"/>
      <c r="I72" s="23"/>
    </row>
    <row r="73" spans="1:9" ht="15">
      <c r="A73" s="81" t="s">
        <v>51</v>
      </c>
      <c r="B73" s="82"/>
      <c r="C73" s="82"/>
      <c r="D73" s="82"/>
      <c r="E73" s="82"/>
      <c r="F73" s="83"/>
      <c r="G73" s="24"/>
      <c r="H73" s="24"/>
      <c r="I73" s="24"/>
    </row>
    <row r="74" spans="1:9" ht="15">
      <c r="A74" s="81" t="s">
        <v>57</v>
      </c>
      <c r="B74" s="82"/>
      <c r="C74" s="82"/>
      <c r="D74" s="82"/>
      <c r="E74" s="82"/>
      <c r="F74" s="83"/>
      <c r="G74" s="24"/>
      <c r="H74" s="24"/>
      <c r="I74" s="24"/>
    </row>
    <row r="75" spans="1:9" ht="15">
      <c r="A75" s="81" t="s">
        <v>58</v>
      </c>
      <c r="B75" s="82"/>
      <c r="C75" s="82"/>
      <c r="D75" s="82"/>
      <c r="E75" s="82"/>
      <c r="F75" s="83"/>
      <c r="G75" s="24"/>
      <c r="H75" s="24"/>
      <c r="I75" s="24"/>
    </row>
    <row r="76" spans="1:9" ht="15">
      <c r="A76" s="81" t="s">
        <v>59</v>
      </c>
      <c r="B76" s="82"/>
      <c r="C76" s="82"/>
      <c r="D76" s="82"/>
      <c r="E76" s="82"/>
      <c r="F76" s="83"/>
      <c r="G76" s="24"/>
      <c r="H76" s="24"/>
      <c r="I76" s="24"/>
    </row>
    <row r="77" spans="1:9" ht="15">
      <c r="A77" s="81" t="s">
        <v>52</v>
      </c>
      <c r="B77" s="82"/>
      <c r="C77" s="82"/>
      <c r="D77" s="82"/>
      <c r="E77" s="82"/>
      <c r="F77" s="83"/>
      <c r="G77" s="24"/>
      <c r="H77" s="24"/>
      <c r="I77" s="24"/>
    </row>
    <row r="78" spans="1:6" ht="15.75" thickBot="1">
      <c r="A78" s="84" t="s">
        <v>60</v>
      </c>
      <c r="B78" s="85"/>
      <c r="C78" s="85"/>
      <c r="D78" s="85"/>
      <c r="E78" s="85"/>
      <c r="F78" s="86"/>
    </row>
  </sheetData>
  <sheetProtection/>
  <mergeCells count="30">
    <mergeCell ref="A6:A7"/>
    <mergeCell ref="B6:B7"/>
    <mergeCell ref="I6:I7"/>
    <mergeCell ref="C60:I60"/>
    <mergeCell ref="B8:I8"/>
    <mergeCell ref="C6:E6"/>
    <mergeCell ref="F6:F7"/>
    <mergeCell ref="C42:I42"/>
    <mergeCell ref="C49:I49"/>
    <mergeCell ref="B54:B57"/>
    <mergeCell ref="C52:I52"/>
    <mergeCell ref="G45:G47"/>
    <mergeCell ref="I31:I32"/>
    <mergeCell ref="A1:F1"/>
    <mergeCell ref="A2:B2"/>
    <mergeCell ref="C2:F2"/>
    <mergeCell ref="C3:F3"/>
    <mergeCell ref="C4:F4"/>
    <mergeCell ref="C34:I34"/>
    <mergeCell ref="B10:B16"/>
    <mergeCell ref="A72:F72"/>
    <mergeCell ref="G6:G7"/>
    <mergeCell ref="H6:H7"/>
    <mergeCell ref="A70:B70"/>
    <mergeCell ref="C9:I9"/>
    <mergeCell ref="C19:I19"/>
    <mergeCell ref="C24:I24"/>
    <mergeCell ref="B61:B65"/>
    <mergeCell ref="G61:G65"/>
    <mergeCell ref="I20:I22"/>
  </mergeCells>
  <printOptions/>
  <pageMargins left="0.75" right="0.75" top="1" bottom="1" header="0.3" footer="0.3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H14" sqref="H14"/>
    </sheetView>
  </sheetViews>
  <sheetFormatPr defaultColWidth="9.00390625" defaultRowHeight="14.25"/>
  <cols>
    <col min="1" max="1" width="9.00390625" style="3" customWidth="1"/>
    <col min="2" max="2" width="19.625" style="3" customWidth="1"/>
    <col min="3" max="3" width="26.375" style="3" customWidth="1"/>
    <col min="4" max="4" width="25.00390625" style="3" customWidth="1"/>
    <col min="5" max="5" width="10.375" style="3" customWidth="1"/>
    <col min="6" max="6" width="10.875" style="3" customWidth="1"/>
    <col min="7" max="7" width="10.50390625" style="3" customWidth="1"/>
    <col min="8" max="8" width="14.875" style="3" customWidth="1"/>
    <col min="9" max="9" width="40.00390625" style="3" bestFit="1" customWidth="1"/>
    <col min="10" max="16384" width="9.00390625" style="3" customWidth="1"/>
  </cols>
  <sheetData>
    <row r="1" spans="1:9" ht="28.5" customHeight="1" thickBot="1">
      <c r="A1" s="226" t="s">
        <v>23</v>
      </c>
      <c r="B1" s="227"/>
      <c r="C1" s="227"/>
      <c r="D1" s="228"/>
      <c r="E1" s="1"/>
      <c r="F1" s="2"/>
      <c r="G1" s="2"/>
      <c r="H1" s="2"/>
      <c r="I1" s="2"/>
    </row>
    <row r="2" spans="1:9" ht="13.5">
      <c r="A2" s="229" t="s">
        <v>7</v>
      </c>
      <c r="B2" s="230"/>
      <c r="C2" s="231" t="s">
        <v>79</v>
      </c>
      <c r="D2" s="232"/>
      <c r="E2" s="4"/>
      <c r="F2" s="2"/>
      <c r="G2" s="2"/>
      <c r="H2" s="2"/>
      <c r="I2" s="2"/>
    </row>
    <row r="3" spans="1:9" ht="13.5">
      <c r="A3" s="113" t="s">
        <v>8</v>
      </c>
      <c r="B3" s="114"/>
      <c r="C3" s="233" t="s">
        <v>67</v>
      </c>
      <c r="D3" s="234"/>
      <c r="E3" s="4"/>
      <c r="F3" s="2"/>
      <c r="G3" s="2"/>
      <c r="H3" s="2"/>
      <c r="I3" s="2"/>
    </row>
    <row r="4" spans="1:9" ht="15" thickBot="1">
      <c r="A4" s="115" t="s">
        <v>4</v>
      </c>
      <c r="B4" s="116"/>
      <c r="C4" s="235" t="s">
        <v>80</v>
      </c>
      <c r="D4" s="236"/>
      <c r="E4" s="4"/>
      <c r="F4" s="2"/>
      <c r="G4" s="2"/>
      <c r="H4" s="2"/>
      <c r="I4" s="2"/>
    </row>
    <row r="5" spans="1:9" ht="15" thickBot="1">
      <c r="A5" s="9"/>
      <c r="B5" s="9"/>
      <c r="C5" s="10"/>
      <c r="D5" s="4"/>
      <c r="E5" s="4"/>
      <c r="F5" s="11"/>
      <c r="G5" s="11"/>
      <c r="H5" s="11"/>
      <c r="I5" s="2"/>
    </row>
    <row r="6" spans="1:9" ht="33" customHeight="1" thickBot="1">
      <c r="A6" s="237" t="s">
        <v>22</v>
      </c>
      <c r="B6" s="238"/>
      <c r="C6" s="238"/>
      <c r="D6" s="238"/>
      <c r="E6" s="238"/>
      <c r="F6" s="238"/>
      <c r="G6" s="238"/>
      <c r="H6" s="238"/>
      <c r="I6" s="239"/>
    </row>
    <row r="7" spans="1:9" ht="42.75" thickBot="1">
      <c r="A7" s="214" t="s">
        <v>9</v>
      </c>
      <c r="B7" s="215"/>
      <c r="C7" s="117" t="s">
        <v>10</v>
      </c>
      <c r="D7" s="118" t="s">
        <v>11</v>
      </c>
      <c r="E7" s="119" t="s">
        <v>24</v>
      </c>
      <c r="F7" s="118" t="s">
        <v>25</v>
      </c>
      <c r="G7" s="120" t="s">
        <v>26</v>
      </c>
      <c r="H7" s="121" t="s">
        <v>66</v>
      </c>
      <c r="I7" s="122" t="s">
        <v>27</v>
      </c>
    </row>
    <row r="8" spans="1:9" ht="15" thickBot="1">
      <c r="A8" s="216" t="s">
        <v>12</v>
      </c>
      <c r="B8" s="217"/>
      <c r="C8" s="98" t="s">
        <v>13</v>
      </c>
      <c r="D8" s="125" t="s">
        <v>82</v>
      </c>
      <c r="E8" s="99">
        <v>45000</v>
      </c>
      <c r="F8" s="123">
        <v>37284.05</v>
      </c>
      <c r="G8" s="103">
        <f>F8/E8</f>
        <v>0.8285344444444445</v>
      </c>
      <c r="H8" s="129">
        <v>1</v>
      </c>
      <c r="I8" s="151" t="s">
        <v>224</v>
      </c>
    </row>
    <row r="9" spans="1:9" ht="15" thickBot="1">
      <c r="A9" s="218"/>
      <c r="B9" s="219"/>
      <c r="C9" s="100" t="s">
        <v>14</v>
      </c>
      <c r="D9" s="125" t="s">
        <v>83</v>
      </c>
      <c r="E9" s="101">
        <v>1650</v>
      </c>
      <c r="F9" s="127">
        <v>1263.51</v>
      </c>
      <c r="G9" s="103">
        <f aca="true" t="shared" si="0" ref="G9:G16">F9/E9</f>
        <v>0.7657636363636363</v>
      </c>
      <c r="H9" s="130">
        <v>1</v>
      </c>
      <c r="I9" s="152" t="s">
        <v>226</v>
      </c>
    </row>
    <row r="10" spans="1:9" ht="15" thickBot="1">
      <c r="A10" s="218"/>
      <c r="B10" s="219"/>
      <c r="C10" s="98" t="s">
        <v>68</v>
      </c>
      <c r="D10" s="125" t="s">
        <v>85</v>
      </c>
      <c r="E10" s="101">
        <v>18900</v>
      </c>
      <c r="F10" s="127">
        <v>10831.12</v>
      </c>
      <c r="G10" s="103">
        <f t="shared" si="0"/>
        <v>0.5730751322751323</v>
      </c>
      <c r="H10" s="130">
        <v>1</v>
      </c>
      <c r="I10" s="152" t="s">
        <v>227</v>
      </c>
    </row>
    <row r="11" spans="1:9" ht="15" thickBot="1">
      <c r="A11" s="218"/>
      <c r="B11" s="219"/>
      <c r="C11" s="100" t="s">
        <v>6</v>
      </c>
      <c r="D11" s="125" t="s">
        <v>95</v>
      </c>
      <c r="E11" s="101">
        <v>28100</v>
      </c>
      <c r="F11" s="127"/>
      <c r="G11" s="103">
        <f t="shared" si="0"/>
        <v>0</v>
      </c>
      <c r="H11" s="130"/>
      <c r="I11" s="131" t="s">
        <v>76</v>
      </c>
    </row>
    <row r="12" spans="1:9" ht="15" thickBot="1">
      <c r="A12" s="218"/>
      <c r="B12" s="219"/>
      <c r="C12" s="98" t="s">
        <v>69</v>
      </c>
      <c r="D12" s="126" t="s">
        <v>106</v>
      </c>
      <c r="E12" s="101">
        <v>90800</v>
      </c>
      <c r="F12" s="127"/>
      <c r="G12" s="103">
        <f t="shared" si="0"/>
        <v>0</v>
      </c>
      <c r="H12" s="130"/>
      <c r="I12" s="131" t="s">
        <v>77</v>
      </c>
    </row>
    <row r="13" spans="1:9" ht="15" thickBot="1">
      <c r="A13" s="218"/>
      <c r="B13" s="219"/>
      <c r="C13" s="100" t="s">
        <v>70</v>
      </c>
      <c r="D13" s="126" t="s">
        <v>116</v>
      </c>
      <c r="E13" s="101">
        <v>55000</v>
      </c>
      <c r="F13" s="127">
        <v>52000</v>
      </c>
      <c r="G13" s="103">
        <f t="shared" si="0"/>
        <v>0.9454545454545454</v>
      </c>
      <c r="H13" s="130">
        <v>1</v>
      </c>
      <c r="I13" s="131" t="s">
        <v>231</v>
      </c>
    </row>
    <row r="14" spans="1:9" ht="15" thickBot="1">
      <c r="A14" s="218"/>
      <c r="B14" s="219"/>
      <c r="C14" s="98" t="s">
        <v>71</v>
      </c>
      <c r="D14" s="126" t="s">
        <v>169</v>
      </c>
      <c r="E14" s="101">
        <v>72000</v>
      </c>
      <c r="F14" s="127"/>
      <c r="G14" s="103">
        <f t="shared" si="0"/>
        <v>0</v>
      </c>
      <c r="H14" s="130"/>
      <c r="I14" s="131" t="s">
        <v>75</v>
      </c>
    </row>
    <row r="15" spans="1:9" ht="15" thickBot="1">
      <c r="A15" s="220" t="s">
        <v>16</v>
      </c>
      <c r="B15" s="221"/>
      <c r="C15" s="100" t="s">
        <v>73</v>
      </c>
      <c r="D15" s="124" t="s">
        <v>73</v>
      </c>
      <c r="E15" s="102">
        <v>31145</v>
      </c>
      <c r="F15" s="127">
        <v>9209.24</v>
      </c>
      <c r="G15" s="103">
        <f t="shared" si="0"/>
        <v>0.29568919569754376</v>
      </c>
      <c r="H15" s="130"/>
      <c r="I15" s="152" t="s">
        <v>223</v>
      </c>
    </row>
    <row r="16" spans="1:9" ht="13.5">
      <c r="A16" s="222"/>
      <c r="B16" s="223"/>
      <c r="C16" s="100" t="s">
        <v>17</v>
      </c>
      <c r="D16" s="104" t="s">
        <v>17</v>
      </c>
      <c r="E16" s="102">
        <v>13703.8</v>
      </c>
      <c r="F16" s="127">
        <v>8112.27</v>
      </c>
      <c r="G16" s="103">
        <f t="shared" si="0"/>
        <v>0.5919722996541106</v>
      </c>
      <c r="H16" s="130">
        <v>0.7</v>
      </c>
      <c r="I16" s="131" t="s">
        <v>78</v>
      </c>
    </row>
    <row r="17" spans="1:9" ht="13.5">
      <c r="A17" s="220" t="s">
        <v>18</v>
      </c>
      <c r="B17" s="221"/>
      <c r="C17" s="106" t="s">
        <v>19</v>
      </c>
      <c r="D17" s="107" t="s">
        <v>20</v>
      </c>
      <c r="E17" s="102"/>
      <c r="F17" s="127"/>
      <c r="G17" s="105"/>
      <c r="H17" s="130"/>
      <c r="I17" s="131"/>
    </row>
    <row r="18" spans="1:9" ht="15" thickBot="1">
      <c r="A18" s="224" t="s">
        <v>21</v>
      </c>
      <c r="B18" s="225"/>
      <c r="C18" s="108"/>
      <c r="D18" s="109"/>
      <c r="E18" s="110"/>
      <c r="F18" s="128">
        <f>SUM(F8:F15,F16,F17)</f>
        <v>118700.19000000002</v>
      </c>
      <c r="G18" s="111"/>
      <c r="H18" s="112"/>
      <c r="I18" s="132"/>
    </row>
    <row r="19" ht="15" thickBot="1"/>
    <row r="20" spans="1:5" ht="13.5">
      <c r="A20" s="87" t="s">
        <v>0</v>
      </c>
      <c r="B20" s="88"/>
      <c r="C20" s="89"/>
      <c r="D20" s="90"/>
      <c r="E20" s="12"/>
    </row>
    <row r="21" spans="1:5" ht="13.5">
      <c r="A21" s="91" t="s">
        <v>5</v>
      </c>
      <c r="B21" s="92"/>
      <c r="C21" s="93"/>
      <c r="D21" s="94"/>
      <c r="E21" s="12"/>
    </row>
    <row r="22" spans="1:5" ht="13.5">
      <c r="A22" s="91" t="s">
        <v>1</v>
      </c>
      <c r="B22" s="95"/>
      <c r="C22" s="96"/>
      <c r="D22" s="97"/>
      <c r="E22" s="13"/>
    </row>
    <row r="23" spans="1:5" ht="13.5">
      <c r="A23" s="91" t="s">
        <v>2</v>
      </c>
      <c r="B23" s="95"/>
      <c r="C23" s="96"/>
      <c r="D23" s="97"/>
      <c r="E23" s="13"/>
    </row>
    <row r="24" spans="1:5" ht="13.5">
      <c r="A24" s="91" t="s">
        <v>3</v>
      </c>
      <c r="B24" s="95"/>
      <c r="C24" s="96"/>
      <c r="D24" s="97"/>
      <c r="E24" s="13"/>
    </row>
    <row r="25" spans="1:4" ht="15" thickBot="1">
      <c r="A25" s="84" t="s">
        <v>64</v>
      </c>
      <c r="B25" s="85"/>
      <c r="C25" s="85"/>
      <c r="D25" s="86"/>
    </row>
  </sheetData>
  <sheetProtection/>
  <mergeCells count="11">
    <mergeCell ref="A6:I6"/>
    <mergeCell ref="A7:B7"/>
    <mergeCell ref="A8:B14"/>
    <mergeCell ref="A15:B16"/>
    <mergeCell ref="A17:B17"/>
    <mergeCell ref="A18:B18"/>
    <mergeCell ref="A1:D1"/>
    <mergeCell ref="A2:B2"/>
    <mergeCell ref="C2:D2"/>
    <mergeCell ref="C3:D3"/>
    <mergeCell ref="C4:D4"/>
  </mergeCells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2012-08-02T05:17:38Z</cp:lastPrinted>
  <dcterms:created xsi:type="dcterms:W3CDTF">1996-12-17T01:32:42Z</dcterms:created>
  <dcterms:modified xsi:type="dcterms:W3CDTF">2018-01-16T09:15:50Z</dcterms:modified>
  <cp:category/>
  <cp:version/>
  <cp:contentType/>
  <cp:contentStatus/>
</cp:coreProperties>
</file>